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0" windowWidth="9360" windowHeight="5310" firstSheet="4" activeTab="10"/>
  </bookViews>
  <sheets>
    <sheet name="2016 Jan" sheetId="29" r:id="rId1"/>
    <sheet name="2016 Feb" sheetId="30" r:id="rId2"/>
    <sheet name="2016 March" sheetId="31" r:id="rId3"/>
    <sheet name="2016 April " sheetId="33" r:id="rId4"/>
    <sheet name="2016 MAY" sheetId="34" r:id="rId5"/>
    <sheet name="2016 JUNE" sheetId="32" r:id="rId6"/>
    <sheet name="2016 JULY" sheetId="35" r:id="rId7"/>
    <sheet name="2016 AUGUST" sheetId="36" r:id="rId8"/>
    <sheet name="2016 September" sheetId="37" r:id="rId9"/>
    <sheet name="2016 October" sheetId="38" r:id="rId10"/>
    <sheet name="2016 November" sheetId="39" r:id="rId11"/>
    <sheet name="2016 December" sheetId="28" r:id="rId12"/>
  </sheets>
  <calcPr calcId="145621"/>
</workbook>
</file>

<file path=xl/calcChain.xml><?xml version="1.0" encoding="utf-8"?>
<calcChain xmlns="http://schemas.openxmlformats.org/spreadsheetml/2006/main">
  <c r="B25" i="34" l="1"/>
  <c r="B24" i="34"/>
  <c r="B23" i="34"/>
  <c r="B22" i="34"/>
  <c r="B21" i="34"/>
  <c r="B10" i="35"/>
  <c r="B9" i="35"/>
  <c r="B8" i="35"/>
  <c r="B7" i="35"/>
  <c r="B6" i="35"/>
  <c r="F12" i="36"/>
  <c r="T28" i="28" l="1"/>
  <c r="U23" i="28" s="1"/>
  <c r="R28" i="28"/>
  <c r="S28" i="28" s="1"/>
  <c r="P28" i="28"/>
  <c r="Q21" i="28" s="1"/>
  <c r="N28" i="28"/>
  <c r="O25" i="28" s="1"/>
  <c r="L28" i="28"/>
  <c r="M28" i="28" s="1"/>
  <c r="J28" i="28"/>
  <c r="K28" i="28" s="1"/>
  <c r="H28" i="28"/>
  <c r="I28" i="28" s="1"/>
  <c r="F28" i="28"/>
  <c r="G28" i="28" s="1"/>
  <c r="D28" i="28"/>
  <c r="E28" i="28" s="1"/>
  <c r="T26" i="28"/>
  <c r="R26" i="28"/>
  <c r="P26" i="28"/>
  <c r="N26" i="28"/>
  <c r="L26" i="28"/>
  <c r="J26" i="28"/>
  <c r="H26" i="28"/>
  <c r="F26" i="28"/>
  <c r="D26" i="28"/>
  <c r="B25" i="28"/>
  <c r="B24" i="28"/>
  <c r="B23" i="28"/>
  <c r="B22" i="28"/>
  <c r="B21" i="28"/>
  <c r="L12" i="28"/>
  <c r="J12" i="28"/>
  <c r="K10" i="28" s="1"/>
  <c r="H12" i="28"/>
  <c r="I12" i="28" s="1"/>
  <c r="F12" i="28"/>
  <c r="G12" i="28" s="1"/>
  <c r="D12" i="28"/>
  <c r="E12" i="28" s="1"/>
  <c r="B10" i="28"/>
  <c r="B9" i="28"/>
  <c r="B8" i="28"/>
  <c r="B7" i="28"/>
  <c r="B6" i="28"/>
  <c r="T28" i="39"/>
  <c r="U24" i="39" s="1"/>
  <c r="R28" i="39"/>
  <c r="S28" i="39" s="1"/>
  <c r="P28" i="39"/>
  <c r="Q22" i="39" s="1"/>
  <c r="N28" i="39"/>
  <c r="O28" i="39" s="1"/>
  <c r="L28" i="39"/>
  <c r="M24" i="39" s="1"/>
  <c r="J28" i="39"/>
  <c r="K25" i="39" s="1"/>
  <c r="H28" i="39"/>
  <c r="I22" i="39" s="1"/>
  <c r="F28" i="39"/>
  <c r="D28" i="39"/>
  <c r="E28" i="39" s="1"/>
  <c r="T26" i="39"/>
  <c r="R26" i="39"/>
  <c r="P26" i="39"/>
  <c r="N26" i="39"/>
  <c r="L26" i="39"/>
  <c r="J26" i="39"/>
  <c r="H26" i="39"/>
  <c r="F26" i="39"/>
  <c r="D26" i="39"/>
  <c r="B25" i="39"/>
  <c r="B24" i="39"/>
  <c r="B23" i="39"/>
  <c r="B22" i="39"/>
  <c r="B21" i="39"/>
  <c r="L12" i="39"/>
  <c r="J12" i="39"/>
  <c r="K12" i="39" s="1"/>
  <c r="H12" i="39"/>
  <c r="I10" i="39" s="1"/>
  <c r="F12" i="39"/>
  <c r="G12" i="39" s="1"/>
  <c r="D12" i="39"/>
  <c r="E8" i="39" s="1"/>
  <c r="B10" i="39"/>
  <c r="B9" i="39"/>
  <c r="B8" i="39"/>
  <c r="B7" i="39"/>
  <c r="B6" i="39"/>
  <c r="T28" i="38"/>
  <c r="U28" i="38" s="1"/>
  <c r="R28" i="38"/>
  <c r="S28" i="38" s="1"/>
  <c r="P28" i="38"/>
  <c r="Q28" i="38" s="1"/>
  <c r="N28" i="38"/>
  <c r="O28" i="38" s="1"/>
  <c r="L28" i="38"/>
  <c r="M28" i="38" s="1"/>
  <c r="J28" i="38"/>
  <c r="K28" i="38" s="1"/>
  <c r="H28" i="38"/>
  <c r="I28" i="38" s="1"/>
  <c r="F28" i="38"/>
  <c r="G28" i="38" s="1"/>
  <c r="D28" i="38"/>
  <c r="E28" i="38" s="1"/>
  <c r="T26" i="38"/>
  <c r="R26" i="38"/>
  <c r="P26" i="38"/>
  <c r="N26" i="38"/>
  <c r="L26" i="38"/>
  <c r="J26" i="38"/>
  <c r="H26" i="38"/>
  <c r="F26" i="38"/>
  <c r="D26" i="38"/>
  <c r="B25" i="38"/>
  <c r="B24" i="38"/>
  <c r="O23" i="38"/>
  <c r="B23" i="38"/>
  <c r="B22" i="38"/>
  <c r="B21" i="38"/>
  <c r="L12" i="38"/>
  <c r="M7" i="38" s="1"/>
  <c r="J12" i="38"/>
  <c r="K8" i="38" s="1"/>
  <c r="H12" i="38"/>
  <c r="I7" i="38" s="1"/>
  <c r="F12" i="38"/>
  <c r="G6" i="38" s="1"/>
  <c r="D12" i="38"/>
  <c r="E9" i="38" s="1"/>
  <c r="B10" i="38"/>
  <c r="I9" i="38"/>
  <c r="B9" i="38"/>
  <c r="B8" i="38"/>
  <c r="B7" i="38"/>
  <c r="B6" i="38"/>
  <c r="T28" i="37"/>
  <c r="U28" i="37" s="1"/>
  <c r="R28" i="37"/>
  <c r="S24" i="37" s="1"/>
  <c r="P28" i="37"/>
  <c r="Q28" i="37" s="1"/>
  <c r="N28" i="37"/>
  <c r="O22" i="37" s="1"/>
  <c r="L28" i="37"/>
  <c r="M28" i="37" s="1"/>
  <c r="J28" i="37"/>
  <c r="K24" i="37" s="1"/>
  <c r="H28" i="37"/>
  <c r="I28" i="37" s="1"/>
  <c r="F28" i="37"/>
  <c r="G22" i="37" s="1"/>
  <c r="D28" i="37"/>
  <c r="E28" i="37" s="1"/>
  <c r="T26" i="37"/>
  <c r="R26" i="37"/>
  <c r="P26" i="37"/>
  <c r="N26" i="37"/>
  <c r="L26" i="37"/>
  <c r="J26" i="37"/>
  <c r="H26" i="37"/>
  <c r="F26" i="37"/>
  <c r="D26" i="37"/>
  <c r="B25" i="37"/>
  <c r="M24" i="37"/>
  <c r="B24" i="37"/>
  <c r="B23" i="37"/>
  <c r="M22" i="37"/>
  <c r="B22" i="37"/>
  <c r="B21" i="37"/>
  <c r="L12" i="37"/>
  <c r="J12" i="37"/>
  <c r="K12" i="37" s="1"/>
  <c r="H12" i="37"/>
  <c r="I7" i="37" s="1"/>
  <c r="F12" i="37"/>
  <c r="G12" i="37" s="1"/>
  <c r="D12" i="37"/>
  <c r="E9" i="37" s="1"/>
  <c r="K10" i="37"/>
  <c r="B10" i="37"/>
  <c r="B9" i="37"/>
  <c r="M8" i="37"/>
  <c r="B8" i="37"/>
  <c r="B7" i="37"/>
  <c r="G6" i="37"/>
  <c r="B6" i="37"/>
  <c r="T28" i="36"/>
  <c r="U28" i="36" s="1"/>
  <c r="R28" i="36"/>
  <c r="S28" i="36" s="1"/>
  <c r="P28" i="36"/>
  <c r="Q28" i="36" s="1"/>
  <c r="N28" i="36"/>
  <c r="O24" i="36" s="1"/>
  <c r="L28" i="36"/>
  <c r="M28" i="36" s="1"/>
  <c r="J28" i="36"/>
  <c r="K28" i="36" s="1"/>
  <c r="H28" i="36"/>
  <c r="I28" i="36" s="1"/>
  <c r="F28" i="36"/>
  <c r="G28" i="36" s="1"/>
  <c r="D28" i="36"/>
  <c r="E28" i="36" s="1"/>
  <c r="T26" i="36"/>
  <c r="R26" i="36"/>
  <c r="P26" i="36"/>
  <c r="N26" i="36"/>
  <c r="L26" i="36"/>
  <c r="J26" i="36"/>
  <c r="H26" i="36"/>
  <c r="F26" i="36"/>
  <c r="D26" i="36"/>
  <c r="B25" i="36"/>
  <c r="S24" i="36"/>
  <c r="B24" i="36"/>
  <c r="S23" i="36"/>
  <c r="B23" i="36"/>
  <c r="B22" i="36"/>
  <c r="B21" i="36"/>
  <c r="L12" i="36"/>
  <c r="M9" i="36" s="1"/>
  <c r="J12" i="36"/>
  <c r="K10" i="36" s="1"/>
  <c r="H12" i="36"/>
  <c r="I9" i="36" s="1"/>
  <c r="G8" i="36"/>
  <c r="D12" i="36"/>
  <c r="E12" i="36" s="1"/>
  <c r="B10" i="36"/>
  <c r="B9" i="36"/>
  <c r="B8" i="36"/>
  <c r="B7" i="36"/>
  <c r="B6" i="36"/>
  <c r="T28" i="35"/>
  <c r="R28" i="35"/>
  <c r="P28" i="35"/>
  <c r="N28" i="35"/>
  <c r="L28" i="35"/>
  <c r="J28" i="35"/>
  <c r="H28" i="35"/>
  <c r="F28" i="35"/>
  <c r="T26" i="35"/>
  <c r="R26" i="35"/>
  <c r="P26" i="35"/>
  <c r="N26" i="35"/>
  <c r="L26" i="35"/>
  <c r="J26" i="35"/>
  <c r="H26" i="35"/>
  <c r="F26" i="35"/>
  <c r="L12" i="35"/>
  <c r="J12" i="35"/>
  <c r="H12" i="35"/>
  <c r="F12" i="35"/>
  <c r="D12" i="35"/>
  <c r="T28" i="34"/>
  <c r="R28" i="34"/>
  <c r="P28" i="34"/>
  <c r="N28" i="34"/>
  <c r="L28" i="34"/>
  <c r="J28" i="34"/>
  <c r="K28" i="34" s="1"/>
  <c r="H28" i="34"/>
  <c r="F28" i="34"/>
  <c r="D28" i="34"/>
  <c r="T26" i="34"/>
  <c r="R26" i="34"/>
  <c r="P26" i="34"/>
  <c r="N26" i="34"/>
  <c r="L26" i="34"/>
  <c r="J26" i="34"/>
  <c r="H26" i="34"/>
  <c r="F26" i="34"/>
  <c r="D26" i="34"/>
  <c r="L12" i="34"/>
  <c r="M8" i="34" s="1"/>
  <c r="J12" i="34"/>
  <c r="K9" i="34" s="1"/>
  <c r="H12" i="34"/>
  <c r="I12" i="34" s="1"/>
  <c r="F12" i="34"/>
  <c r="G7" i="34" s="1"/>
  <c r="D12" i="34"/>
  <c r="E12" i="34" s="1"/>
  <c r="B10" i="34"/>
  <c r="B9" i="34"/>
  <c r="B8" i="34"/>
  <c r="B7" i="34"/>
  <c r="B6" i="34"/>
  <c r="T28" i="32"/>
  <c r="U28" i="32" s="1"/>
  <c r="R28" i="32"/>
  <c r="P28" i="32"/>
  <c r="Q28" i="32" s="1"/>
  <c r="N28" i="32"/>
  <c r="O23" i="32" s="1"/>
  <c r="L28" i="32"/>
  <c r="M28" i="32" s="1"/>
  <c r="J28" i="32"/>
  <c r="K28" i="32" s="1"/>
  <c r="H28" i="32"/>
  <c r="I28" i="32" s="1"/>
  <c r="F28" i="32"/>
  <c r="G22" i="32" s="1"/>
  <c r="D28" i="32"/>
  <c r="T26" i="32"/>
  <c r="R26" i="32"/>
  <c r="P26" i="32"/>
  <c r="N26" i="32"/>
  <c r="L26" i="32"/>
  <c r="J26" i="32"/>
  <c r="H26" i="32"/>
  <c r="F26" i="32"/>
  <c r="D26" i="32"/>
  <c r="B25" i="32"/>
  <c r="G24" i="32"/>
  <c r="B24" i="32"/>
  <c r="B23" i="32"/>
  <c r="B22" i="32"/>
  <c r="B21" i="32"/>
  <c r="L12" i="32"/>
  <c r="M9" i="32" s="1"/>
  <c r="J12" i="32"/>
  <c r="K10" i="32" s="1"/>
  <c r="H12" i="32"/>
  <c r="I12" i="32" s="1"/>
  <c r="F12" i="32"/>
  <c r="G12" i="32" s="1"/>
  <c r="D12" i="32"/>
  <c r="E12" i="32" s="1"/>
  <c r="B10" i="32"/>
  <c r="B9" i="32"/>
  <c r="B8" i="32"/>
  <c r="B7" i="32"/>
  <c r="B6" i="32"/>
  <c r="T28" i="33"/>
  <c r="U24" i="33" s="1"/>
  <c r="R28" i="33"/>
  <c r="S23" i="33" s="1"/>
  <c r="P28" i="33"/>
  <c r="Q22" i="33" s="1"/>
  <c r="N28" i="33"/>
  <c r="O28" i="33" s="1"/>
  <c r="L28" i="33"/>
  <c r="M24" i="33" s="1"/>
  <c r="J28" i="33"/>
  <c r="K28" i="33" s="1"/>
  <c r="H28" i="33"/>
  <c r="I22" i="33" s="1"/>
  <c r="F28" i="33"/>
  <c r="G28" i="33" s="1"/>
  <c r="D28" i="33"/>
  <c r="T26" i="33"/>
  <c r="R26" i="33"/>
  <c r="P26" i="33"/>
  <c r="N26" i="33"/>
  <c r="L26" i="33"/>
  <c r="J26" i="33"/>
  <c r="H26" i="33"/>
  <c r="F26" i="33"/>
  <c r="B25" i="33"/>
  <c r="B24" i="33"/>
  <c r="B23" i="33"/>
  <c r="B22" i="33"/>
  <c r="B21" i="33"/>
  <c r="L12" i="33"/>
  <c r="J12" i="33"/>
  <c r="K9" i="33" s="1"/>
  <c r="H12" i="33"/>
  <c r="I12" i="33" s="1"/>
  <c r="F12" i="33"/>
  <c r="G7" i="33" s="1"/>
  <c r="D12" i="33"/>
  <c r="E12" i="33" s="1"/>
  <c r="B10" i="33"/>
  <c r="I9" i="33"/>
  <c r="B9" i="33"/>
  <c r="B8" i="33"/>
  <c r="B7" i="33"/>
  <c r="B6" i="33"/>
  <c r="T28" i="31"/>
  <c r="U24" i="31" s="1"/>
  <c r="R28" i="31"/>
  <c r="S25" i="31" s="1"/>
  <c r="P28" i="31"/>
  <c r="Q22" i="31" s="1"/>
  <c r="N28" i="31"/>
  <c r="O22" i="31" s="1"/>
  <c r="L28" i="31"/>
  <c r="M24" i="31" s="1"/>
  <c r="J28" i="31"/>
  <c r="K23" i="31" s="1"/>
  <c r="H28" i="31"/>
  <c r="I22" i="31" s="1"/>
  <c r="F28" i="31"/>
  <c r="G28" i="31" s="1"/>
  <c r="D28" i="31"/>
  <c r="E23" i="31" s="1"/>
  <c r="T26" i="31"/>
  <c r="R26" i="31"/>
  <c r="P26" i="31"/>
  <c r="N26" i="31"/>
  <c r="L26" i="31"/>
  <c r="J26" i="31"/>
  <c r="H26" i="31"/>
  <c r="F26" i="31"/>
  <c r="D26" i="31"/>
  <c r="B25" i="31"/>
  <c r="B24" i="31"/>
  <c r="U23" i="31"/>
  <c r="B23" i="31"/>
  <c r="B22" i="31"/>
  <c r="B21" i="31"/>
  <c r="L12" i="31"/>
  <c r="M8" i="31" s="1"/>
  <c r="J12" i="31"/>
  <c r="K10" i="31" s="1"/>
  <c r="H12" i="31"/>
  <c r="I12" i="31" s="1"/>
  <c r="F12" i="31"/>
  <c r="G9" i="31" s="1"/>
  <c r="D12" i="31"/>
  <c r="E12" i="31" s="1"/>
  <c r="B10" i="31"/>
  <c r="B9" i="31"/>
  <c r="B8" i="31"/>
  <c r="B7" i="31"/>
  <c r="B6" i="31"/>
  <c r="T28" i="30"/>
  <c r="U24" i="30" s="1"/>
  <c r="R28" i="30"/>
  <c r="S28" i="30" s="1"/>
  <c r="P28" i="30"/>
  <c r="Q22" i="30" s="1"/>
  <c r="N28" i="30"/>
  <c r="L28" i="30"/>
  <c r="M24" i="30" s="1"/>
  <c r="J28" i="30"/>
  <c r="K24" i="30" s="1"/>
  <c r="H28" i="30"/>
  <c r="I22" i="30" s="1"/>
  <c r="F28" i="30"/>
  <c r="G23" i="30" s="1"/>
  <c r="D28" i="30"/>
  <c r="T26" i="30"/>
  <c r="R26" i="30"/>
  <c r="P26" i="30"/>
  <c r="N26" i="30"/>
  <c r="L26" i="30"/>
  <c r="J26" i="30"/>
  <c r="H26" i="30"/>
  <c r="F26" i="30"/>
  <c r="D26" i="30"/>
  <c r="Q25" i="30"/>
  <c r="B25" i="30"/>
  <c r="B24" i="30"/>
  <c r="B23" i="30"/>
  <c r="B22" i="30"/>
  <c r="B21" i="30"/>
  <c r="L12" i="30"/>
  <c r="J12" i="30"/>
  <c r="K9" i="30" s="1"/>
  <c r="H12" i="30"/>
  <c r="I12" i="30" s="1"/>
  <c r="F12" i="30"/>
  <c r="G12" i="30" s="1"/>
  <c r="D12" i="30"/>
  <c r="E12" i="30" s="1"/>
  <c r="B10" i="30"/>
  <c r="B9" i="30"/>
  <c r="B8" i="30"/>
  <c r="B7" i="30"/>
  <c r="B6" i="30"/>
  <c r="L12" i="29"/>
  <c r="J12" i="29"/>
  <c r="K12" i="29" s="1"/>
  <c r="H12" i="29"/>
  <c r="I10" i="29" s="1"/>
  <c r="F12" i="29"/>
  <c r="G12" i="29" s="1"/>
  <c r="D12" i="29"/>
  <c r="E12" i="29" s="1"/>
  <c r="B10" i="29"/>
  <c r="B9" i="29"/>
  <c r="B8" i="29"/>
  <c r="B7" i="29"/>
  <c r="B6" i="29"/>
  <c r="O25" i="39" l="1"/>
  <c r="K21" i="39"/>
  <c r="K23" i="39"/>
  <c r="M6" i="38"/>
  <c r="U22" i="38"/>
  <c r="Q23" i="37"/>
  <c r="M25" i="37"/>
  <c r="G10" i="32"/>
  <c r="E7" i="32"/>
  <c r="O21" i="32"/>
  <c r="Q21" i="33"/>
  <c r="U21" i="31"/>
  <c r="U22" i="31"/>
  <c r="E21" i="31"/>
  <c r="E22" i="37"/>
  <c r="M22" i="38"/>
  <c r="O21" i="39"/>
  <c r="S24" i="28"/>
  <c r="K22" i="28"/>
  <c r="G6" i="30"/>
  <c r="M7" i="32"/>
  <c r="M8" i="32"/>
  <c r="U26" i="31"/>
  <c r="B26" i="31"/>
  <c r="E22" i="31"/>
  <c r="Q21" i="30"/>
  <c r="Q26" i="30"/>
  <c r="I6" i="28"/>
  <c r="G6" i="28"/>
  <c r="E8" i="28"/>
  <c r="O21" i="28"/>
  <c r="O22" i="28"/>
  <c r="O26" i="28"/>
  <c r="K24" i="28"/>
  <c r="I21" i="28"/>
  <c r="S24" i="33"/>
  <c r="Q24" i="33"/>
  <c r="Q25" i="33"/>
  <c r="I26" i="33"/>
  <c r="O26" i="34"/>
  <c r="K26" i="34"/>
  <c r="I6" i="34"/>
  <c r="G28" i="35"/>
  <c r="G21" i="35"/>
  <c r="G23" i="35"/>
  <c r="G25" i="35"/>
  <c r="G22" i="35"/>
  <c r="G24" i="35"/>
  <c r="K21" i="35"/>
  <c r="K23" i="35"/>
  <c r="K25" i="35"/>
  <c r="K22" i="35"/>
  <c r="K24" i="35"/>
  <c r="O21" i="35"/>
  <c r="O23" i="35"/>
  <c r="O25" i="35"/>
  <c r="O22" i="35"/>
  <c r="O24" i="35"/>
  <c r="S21" i="35"/>
  <c r="S23" i="35"/>
  <c r="S25" i="35"/>
  <c r="S22" i="35"/>
  <c r="S24" i="35"/>
  <c r="I22" i="35"/>
  <c r="I24" i="35"/>
  <c r="I21" i="35"/>
  <c r="I23" i="35"/>
  <c r="I25" i="35"/>
  <c r="M22" i="35"/>
  <c r="M24" i="35"/>
  <c r="M21" i="35"/>
  <c r="M23" i="35"/>
  <c r="M25" i="35"/>
  <c r="Q28" i="35"/>
  <c r="Q22" i="35"/>
  <c r="Q24" i="35"/>
  <c r="Q21" i="35"/>
  <c r="Q23" i="35"/>
  <c r="Q25" i="35"/>
  <c r="U22" i="35"/>
  <c r="U24" i="35"/>
  <c r="U21" i="35"/>
  <c r="U23" i="35"/>
  <c r="U25" i="35"/>
  <c r="I7" i="34"/>
  <c r="I9" i="34"/>
  <c r="I10" i="34"/>
  <c r="E24" i="34"/>
  <c r="E22" i="34"/>
  <c r="E25" i="34"/>
  <c r="E23" i="34"/>
  <c r="E21" i="34"/>
  <c r="I24" i="34"/>
  <c r="I22" i="34"/>
  <c r="I25" i="34"/>
  <c r="I23" i="34"/>
  <c r="I21" i="34"/>
  <c r="O28" i="34"/>
  <c r="O25" i="34"/>
  <c r="O23" i="34"/>
  <c r="O21" i="34"/>
  <c r="O24" i="34"/>
  <c r="O22" i="34"/>
  <c r="S25" i="34"/>
  <c r="S23" i="34"/>
  <c r="S21" i="34"/>
  <c r="S24" i="34"/>
  <c r="S22" i="34"/>
  <c r="G25" i="34"/>
  <c r="G23" i="34"/>
  <c r="G21" i="34"/>
  <c r="G24" i="34"/>
  <c r="G22" i="34"/>
  <c r="K25" i="34"/>
  <c r="K23" i="34"/>
  <c r="K21" i="34"/>
  <c r="K24" i="34"/>
  <c r="K22" i="34"/>
  <c r="M24" i="34"/>
  <c r="M22" i="34"/>
  <c r="M25" i="34"/>
  <c r="M23" i="34"/>
  <c r="M21" i="34"/>
  <c r="Q24" i="34"/>
  <c r="Q22" i="34"/>
  <c r="Q25" i="34"/>
  <c r="Q23" i="34"/>
  <c r="Q21" i="34"/>
  <c r="U24" i="34"/>
  <c r="U22" i="34"/>
  <c r="U25" i="34"/>
  <c r="U23" i="34"/>
  <c r="U21" i="34"/>
  <c r="E12" i="35"/>
  <c r="E9" i="35"/>
  <c r="E7" i="35"/>
  <c r="E10" i="35"/>
  <c r="E8" i="35"/>
  <c r="E6" i="35"/>
  <c r="I12" i="35"/>
  <c r="I9" i="35"/>
  <c r="I7" i="35"/>
  <c r="I10" i="35"/>
  <c r="I8" i="35"/>
  <c r="I6" i="35"/>
  <c r="M9" i="35"/>
  <c r="M7" i="35"/>
  <c r="M10" i="35"/>
  <c r="M8" i="35"/>
  <c r="M6" i="35"/>
  <c r="G12" i="35"/>
  <c r="G10" i="35"/>
  <c r="G8" i="35"/>
  <c r="G6" i="35"/>
  <c r="G9" i="35"/>
  <c r="G7" i="35"/>
  <c r="K12" i="35"/>
  <c r="K10" i="35"/>
  <c r="K8" i="35"/>
  <c r="K6" i="35"/>
  <c r="K9" i="35"/>
  <c r="K7" i="35"/>
  <c r="S21" i="36"/>
  <c r="U22" i="36"/>
  <c r="S22" i="36"/>
  <c r="O26" i="36"/>
  <c r="I26" i="36"/>
  <c r="U23" i="36"/>
  <c r="M8" i="36"/>
  <c r="K8" i="36"/>
  <c r="G7" i="37"/>
  <c r="G8" i="37"/>
  <c r="G10" i="37"/>
  <c r="U26" i="37"/>
  <c r="M21" i="37"/>
  <c r="M26" i="37"/>
  <c r="I24" i="37"/>
  <c r="E24" i="37"/>
  <c r="E25" i="37"/>
  <c r="E26" i="37"/>
  <c r="Q24" i="38"/>
  <c r="O21" i="38"/>
  <c r="I10" i="38"/>
  <c r="G7" i="38"/>
  <c r="G8" i="38"/>
  <c r="G9" i="38"/>
  <c r="G10" i="38"/>
  <c r="E8" i="32"/>
  <c r="I26" i="32"/>
  <c r="G26" i="34"/>
  <c r="M26" i="34"/>
  <c r="K22" i="36"/>
  <c r="O25" i="36"/>
  <c r="S26" i="36"/>
  <c r="O28" i="36"/>
  <c r="K9" i="37"/>
  <c r="M8" i="38"/>
  <c r="O22" i="38"/>
  <c r="M26" i="38"/>
  <c r="U26" i="38"/>
  <c r="I7" i="39"/>
  <c r="O24" i="39"/>
  <c r="E21" i="28"/>
  <c r="E22" i="28"/>
  <c r="M25" i="28"/>
  <c r="G21" i="28"/>
  <c r="O28" i="28"/>
  <c r="U26" i="34"/>
  <c r="M26" i="35"/>
  <c r="U26" i="35"/>
  <c r="O21" i="36"/>
  <c r="O22" i="36"/>
  <c r="O23" i="36"/>
  <c r="Q26" i="37"/>
  <c r="G24" i="38"/>
  <c r="O26" i="39"/>
  <c r="G26" i="35"/>
  <c r="B12" i="39"/>
  <c r="G26" i="28"/>
  <c r="S25" i="39"/>
  <c r="S26" i="39"/>
  <c r="Q23" i="39"/>
  <c r="O22" i="39"/>
  <c r="O23" i="39"/>
  <c r="K24" i="39"/>
  <c r="K26" i="39"/>
  <c r="I26" i="39"/>
  <c r="G26" i="39"/>
  <c r="M12" i="28"/>
  <c r="M10" i="28"/>
  <c r="M9" i="28"/>
  <c r="M8" i="39"/>
  <c r="M10" i="39"/>
  <c r="M9" i="39"/>
  <c r="M7" i="39"/>
  <c r="K6" i="39"/>
  <c r="K8" i="39"/>
  <c r="I9" i="39"/>
  <c r="G10" i="39"/>
  <c r="G6" i="39"/>
  <c r="E7" i="39"/>
  <c r="E9" i="39"/>
  <c r="M9" i="38"/>
  <c r="M10" i="38"/>
  <c r="K10" i="38"/>
  <c r="K9" i="38"/>
  <c r="K12" i="38"/>
  <c r="K6" i="38"/>
  <c r="K7" i="38"/>
  <c r="I6" i="38"/>
  <c r="G12" i="38"/>
  <c r="E8" i="38"/>
  <c r="E7" i="38"/>
  <c r="M9" i="37"/>
  <c r="M10" i="37"/>
  <c r="M12" i="37"/>
  <c r="M7" i="37"/>
  <c r="M6" i="37"/>
  <c r="M11" i="37"/>
  <c r="K6" i="37"/>
  <c r="K7" i="37"/>
  <c r="K8" i="37"/>
  <c r="G9" i="37"/>
  <c r="I6" i="37"/>
  <c r="I8" i="37"/>
  <c r="I9" i="37"/>
  <c r="I10" i="37"/>
  <c r="I12" i="37"/>
  <c r="E6" i="37"/>
  <c r="E7" i="37"/>
  <c r="E10" i="37"/>
  <c r="E8" i="37"/>
  <c r="E12" i="37"/>
  <c r="M12" i="36"/>
  <c r="M10" i="36"/>
  <c r="M7" i="36"/>
  <c r="I6" i="36"/>
  <c r="I7" i="36"/>
  <c r="I10" i="36"/>
  <c r="G10" i="36"/>
  <c r="G6" i="36"/>
  <c r="E7" i="36"/>
  <c r="E8" i="36"/>
  <c r="E9" i="36"/>
  <c r="M12" i="35"/>
  <c r="B12" i="35"/>
  <c r="M12" i="34"/>
  <c r="M10" i="34"/>
  <c r="M7" i="34"/>
  <c r="M9" i="34"/>
  <c r="K12" i="34"/>
  <c r="K8" i="34"/>
  <c r="K7" i="34"/>
  <c r="G9" i="34"/>
  <c r="G10" i="34"/>
  <c r="G12" i="34"/>
  <c r="G6" i="34"/>
  <c r="B12" i="34"/>
  <c r="C7" i="34" s="1"/>
  <c r="E7" i="34"/>
  <c r="E9" i="34"/>
  <c r="E8" i="34"/>
  <c r="M12" i="32"/>
  <c r="M10" i="32"/>
  <c r="K8" i="32"/>
  <c r="I10" i="32"/>
  <c r="I7" i="32"/>
  <c r="I6" i="32"/>
  <c r="I9" i="32"/>
  <c r="G6" i="32"/>
  <c r="E9" i="32"/>
  <c r="M12" i="33"/>
  <c r="M10" i="33"/>
  <c r="M7" i="33"/>
  <c r="M9" i="33"/>
  <c r="M8" i="33"/>
  <c r="K8" i="33"/>
  <c r="G6" i="33"/>
  <c r="I6" i="33"/>
  <c r="B12" i="33"/>
  <c r="C10" i="33" s="1"/>
  <c r="I7" i="33"/>
  <c r="I10" i="33"/>
  <c r="E7" i="33"/>
  <c r="E8" i="33"/>
  <c r="E9" i="33"/>
  <c r="G6" i="31"/>
  <c r="G10" i="31"/>
  <c r="M12" i="31"/>
  <c r="M10" i="31"/>
  <c r="M7" i="31"/>
  <c r="M9" i="31"/>
  <c r="K8" i="31"/>
  <c r="I9" i="31"/>
  <c r="I7" i="31"/>
  <c r="I6" i="31"/>
  <c r="I10" i="31"/>
  <c r="E7" i="31"/>
  <c r="E8" i="31"/>
  <c r="E9" i="31"/>
  <c r="M12" i="30"/>
  <c r="M10" i="30"/>
  <c r="M8" i="30"/>
  <c r="M7" i="30"/>
  <c r="M9" i="30"/>
  <c r="K8" i="30"/>
  <c r="I7" i="30"/>
  <c r="I6" i="30"/>
  <c r="I10" i="30"/>
  <c r="I9" i="30"/>
  <c r="B12" i="30"/>
  <c r="C9" i="30" s="1"/>
  <c r="E7" i="30"/>
  <c r="E9" i="30"/>
  <c r="E8" i="30"/>
  <c r="M12" i="29"/>
  <c r="M10" i="29"/>
  <c r="M7" i="29"/>
  <c r="G7" i="29"/>
  <c r="G6" i="29"/>
  <c r="G10" i="29"/>
  <c r="G8" i="29"/>
  <c r="S26" i="34"/>
  <c r="S28" i="34"/>
  <c r="Q26" i="34"/>
  <c r="I26" i="34"/>
  <c r="G28" i="34"/>
  <c r="B26" i="34"/>
  <c r="E26" i="34"/>
  <c r="O24" i="32"/>
  <c r="O26" i="32"/>
  <c r="O25" i="32"/>
  <c r="O28" i="32"/>
  <c r="U26" i="32"/>
  <c r="U21" i="32"/>
  <c r="U23" i="32"/>
  <c r="U22" i="32"/>
  <c r="U25" i="32"/>
  <c r="S26" i="32"/>
  <c r="S25" i="32"/>
  <c r="S22" i="32"/>
  <c r="S24" i="32"/>
  <c r="S28" i="32"/>
  <c r="S23" i="32"/>
  <c r="S21" i="32"/>
  <c r="Q24" i="32"/>
  <c r="Q26" i="32"/>
  <c r="Q25" i="32"/>
  <c r="Q23" i="32"/>
  <c r="Q21" i="32"/>
  <c r="O22" i="32"/>
  <c r="M21" i="32"/>
  <c r="M25" i="32"/>
  <c r="M22" i="32"/>
  <c r="M23" i="32"/>
  <c r="M26" i="32"/>
  <c r="K22" i="32"/>
  <c r="K21" i="32"/>
  <c r="K26" i="32"/>
  <c r="K23" i="32"/>
  <c r="K24" i="32"/>
  <c r="K25" i="32"/>
  <c r="E28" i="32"/>
  <c r="E21" i="32"/>
  <c r="G25" i="32"/>
  <c r="G21" i="32"/>
  <c r="I23" i="32"/>
  <c r="I21" i="32"/>
  <c r="I24" i="32"/>
  <c r="I25" i="32"/>
  <c r="G28" i="32"/>
  <c r="G26" i="32"/>
  <c r="G23" i="32"/>
  <c r="E22" i="32"/>
  <c r="E23" i="32"/>
  <c r="E25" i="32"/>
  <c r="E26" i="32"/>
  <c r="U22" i="28"/>
  <c r="S22" i="28"/>
  <c r="S23" i="28"/>
  <c r="K23" i="28"/>
  <c r="K25" i="28"/>
  <c r="K26" i="28"/>
  <c r="K21" i="28"/>
  <c r="I23" i="28"/>
  <c r="U22" i="39"/>
  <c r="U25" i="39"/>
  <c r="U21" i="39"/>
  <c r="U23" i="39"/>
  <c r="U26" i="39"/>
  <c r="U28" i="39"/>
  <c r="S21" i="39"/>
  <c r="S22" i="39"/>
  <c r="S23" i="39"/>
  <c r="S24" i="39"/>
  <c r="Q28" i="39"/>
  <c r="Q21" i="39"/>
  <c r="Q24" i="39"/>
  <c r="Q25" i="39"/>
  <c r="Q26" i="39"/>
  <c r="M23" i="39"/>
  <c r="M21" i="39"/>
  <c r="M22" i="39"/>
  <c r="M26" i="39"/>
  <c r="M25" i="39"/>
  <c r="M28" i="39"/>
  <c r="K22" i="39"/>
  <c r="K28" i="39"/>
  <c r="B26" i="39"/>
  <c r="I23" i="39"/>
  <c r="I24" i="39"/>
  <c r="I28" i="39"/>
  <c r="I21" i="39"/>
  <c r="I25" i="39"/>
  <c r="G24" i="39"/>
  <c r="G22" i="39"/>
  <c r="B28" i="39"/>
  <c r="C24" i="39" s="1"/>
  <c r="G21" i="39"/>
  <c r="G23" i="39"/>
  <c r="G25" i="39"/>
  <c r="G28" i="39"/>
  <c r="E22" i="39"/>
  <c r="E23" i="39"/>
  <c r="E25" i="39"/>
  <c r="E26" i="39"/>
  <c r="E21" i="39"/>
  <c r="S25" i="38"/>
  <c r="S26" i="38"/>
  <c r="S21" i="38"/>
  <c r="S22" i="38"/>
  <c r="S23" i="38"/>
  <c r="S24" i="38"/>
  <c r="Q26" i="38"/>
  <c r="O24" i="38"/>
  <c r="O25" i="38"/>
  <c r="O26" i="38"/>
  <c r="K24" i="38"/>
  <c r="K23" i="38"/>
  <c r="K26" i="38"/>
  <c r="K21" i="38"/>
  <c r="K22" i="38"/>
  <c r="K25" i="38"/>
  <c r="I24" i="38"/>
  <c r="I26" i="38"/>
  <c r="G22" i="38"/>
  <c r="G26" i="38"/>
  <c r="G21" i="38"/>
  <c r="G23" i="38"/>
  <c r="G25" i="38"/>
  <c r="E22" i="38"/>
  <c r="E26" i="38"/>
  <c r="O25" i="37"/>
  <c r="U24" i="37"/>
  <c r="U21" i="37"/>
  <c r="U22" i="37"/>
  <c r="U25" i="37"/>
  <c r="S23" i="37"/>
  <c r="S26" i="37"/>
  <c r="Q22" i="37"/>
  <c r="Q24" i="37"/>
  <c r="O26" i="37"/>
  <c r="O21" i="37"/>
  <c r="K23" i="37"/>
  <c r="K26" i="37"/>
  <c r="I26" i="37"/>
  <c r="I22" i="37"/>
  <c r="I23" i="37"/>
  <c r="G25" i="37"/>
  <c r="G21" i="37"/>
  <c r="G26" i="37"/>
  <c r="B26" i="37"/>
  <c r="E21" i="37"/>
  <c r="B28" i="37"/>
  <c r="U26" i="36"/>
  <c r="S25" i="36"/>
  <c r="Q21" i="36"/>
  <c r="Q24" i="36"/>
  <c r="Q25" i="36"/>
  <c r="Q26" i="36"/>
  <c r="M22" i="36"/>
  <c r="M23" i="36"/>
  <c r="M26" i="36"/>
  <c r="K24" i="36"/>
  <c r="K23" i="36"/>
  <c r="K21" i="36"/>
  <c r="K25" i="36"/>
  <c r="K26" i="36"/>
  <c r="I21" i="36"/>
  <c r="I25" i="36"/>
  <c r="I24" i="36"/>
  <c r="G25" i="36"/>
  <c r="G26" i="36"/>
  <c r="G21" i="36"/>
  <c r="G23" i="36"/>
  <c r="G22" i="36"/>
  <c r="G24" i="36"/>
  <c r="E23" i="36"/>
  <c r="E22" i="36"/>
  <c r="E26" i="36"/>
  <c r="S26" i="35"/>
  <c r="S28" i="35"/>
  <c r="Q26" i="35"/>
  <c r="O28" i="35"/>
  <c r="O26" i="35"/>
  <c r="K26" i="35"/>
  <c r="K28" i="35"/>
  <c r="I26" i="35"/>
  <c r="U23" i="33"/>
  <c r="U22" i="33"/>
  <c r="U26" i="33"/>
  <c r="S26" i="33"/>
  <c r="S22" i="33"/>
  <c r="S28" i="33"/>
  <c r="S21" i="33"/>
  <c r="S25" i="33"/>
  <c r="Q26" i="33"/>
  <c r="O21" i="33"/>
  <c r="O22" i="33"/>
  <c r="O23" i="33"/>
  <c r="O24" i="33"/>
  <c r="O25" i="33"/>
  <c r="O26" i="33"/>
  <c r="M23" i="33"/>
  <c r="M22" i="33"/>
  <c r="M26" i="33"/>
  <c r="K25" i="33"/>
  <c r="K23" i="33"/>
  <c r="K21" i="33"/>
  <c r="K22" i="33"/>
  <c r="K24" i="33"/>
  <c r="K26" i="33"/>
  <c r="I24" i="33"/>
  <c r="I21" i="33"/>
  <c r="I25" i="33"/>
  <c r="B26" i="33"/>
  <c r="G24" i="33"/>
  <c r="G26" i="33"/>
  <c r="G23" i="33"/>
  <c r="B28" i="33"/>
  <c r="C28" i="33" s="1"/>
  <c r="G22" i="33"/>
  <c r="G21" i="33"/>
  <c r="G25" i="33"/>
  <c r="E26" i="33"/>
  <c r="E22" i="33"/>
  <c r="E23" i="33"/>
  <c r="S24" i="31"/>
  <c r="S26" i="31"/>
  <c r="S28" i="31"/>
  <c r="S21" i="31"/>
  <c r="S22" i="31"/>
  <c r="S23" i="31"/>
  <c r="Q25" i="31"/>
  <c r="Q26" i="31"/>
  <c r="Q21" i="31"/>
  <c r="Q24" i="31"/>
  <c r="O23" i="31"/>
  <c r="O24" i="31"/>
  <c r="O25" i="31"/>
  <c r="O28" i="31"/>
  <c r="O21" i="31"/>
  <c r="O26" i="31"/>
  <c r="M21" i="31"/>
  <c r="M22" i="31"/>
  <c r="M23" i="31"/>
  <c r="M26" i="31"/>
  <c r="K22" i="31"/>
  <c r="K24" i="31"/>
  <c r="K21" i="31"/>
  <c r="K25" i="31"/>
  <c r="K26" i="31"/>
  <c r="K28" i="31"/>
  <c r="I21" i="31"/>
  <c r="I25" i="31"/>
  <c r="I26" i="31"/>
  <c r="I24" i="31"/>
  <c r="G21" i="31"/>
  <c r="G22" i="31"/>
  <c r="G25" i="31"/>
  <c r="G23" i="31"/>
  <c r="B28" i="31"/>
  <c r="C22" i="31" s="1"/>
  <c r="G26" i="31"/>
  <c r="G24" i="31"/>
  <c r="E26" i="31"/>
  <c r="U22" i="30"/>
  <c r="U23" i="30"/>
  <c r="U26" i="30"/>
  <c r="S25" i="30"/>
  <c r="S21" i="30"/>
  <c r="S24" i="30"/>
  <c r="S26" i="30"/>
  <c r="S23" i="30"/>
  <c r="S22" i="30"/>
  <c r="Q24" i="30"/>
  <c r="O26" i="30"/>
  <c r="O24" i="30"/>
  <c r="O21" i="30"/>
  <c r="O22" i="30"/>
  <c r="O23" i="30"/>
  <c r="O25" i="30"/>
  <c r="O28" i="30"/>
  <c r="M22" i="30"/>
  <c r="M23" i="30"/>
  <c r="M26" i="30"/>
  <c r="K25" i="30"/>
  <c r="K26" i="30"/>
  <c r="K28" i="30"/>
  <c r="K22" i="30"/>
  <c r="K23" i="30"/>
  <c r="K21" i="30"/>
  <c r="I26" i="30"/>
  <c r="I24" i="30"/>
  <c r="I21" i="30"/>
  <c r="I25" i="30"/>
  <c r="G22" i="30"/>
  <c r="G25" i="30"/>
  <c r="G21" i="30"/>
  <c r="G24" i="30"/>
  <c r="G28" i="30"/>
  <c r="G26" i="30"/>
  <c r="B28" i="30"/>
  <c r="C25" i="30" s="1"/>
  <c r="B26" i="30"/>
  <c r="E23" i="30"/>
  <c r="E22" i="30"/>
  <c r="E26" i="30"/>
  <c r="Q28" i="28"/>
  <c r="U28" i="28"/>
  <c r="E23" i="28"/>
  <c r="E26" i="28"/>
  <c r="B28" i="28"/>
  <c r="C28" i="28" s="1"/>
  <c r="G9" i="28"/>
  <c r="G10" i="28"/>
  <c r="G8" i="28"/>
  <c r="I9" i="28"/>
  <c r="I10" i="28"/>
  <c r="S21" i="28"/>
  <c r="M26" i="28"/>
  <c r="S26" i="28"/>
  <c r="I7" i="28"/>
  <c r="K8" i="28"/>
  <c r="M21" i="28"/>
  <c r="U21" i="28"/>
  <c r="M22" i="28"/>
  <c r="M23" i="28"/>
  <c r="I24" i="28"/>
  <c r="I25" i="28"/>
  <c r="S25" i="28"/>
  <c r="U26" i="28"/>
  <c r="K6" i="28"/>
  <c r="K7" i="28"/>
  <c r="E9" i="28"/>
  <c r="G22" i="28"/>
  <c r="G23" i="28"/>
  <c r="O23" i="28"/>
  <c r="O24" i="28"/>
  <c r="E25" i="28"/>
  <c r="U25" i="28"/>
  <c r="I26" i="28"/>
  <c r="M7" i="28"/>
  <c r="Q23" i="28"/>
  <c r="G24" i="28"/>
  <c r="Q24" i="28"/>
  <c r="G25" i="28"/>
  <c r="E7" i="28"/>
  <c r="M8" i="28"/>
  <c r="Q25" i="28"/>
  <c r="Q26" i="28"/>
  <c r="E6" i="28"/>
  <c r="M6" i="28"/>
  <c r="G7" i="28"/>
  <c r="I8" i="28"/>
  <c r="K9" i="28"/>
  <c r="E10" i="28"/>
  <c r="M11" i="28"/>
  <c r="I22" i="28"/>
  <c r="Q22" i="28"/>
  <c r="E24" i="28"/>
  <c r="M24" i="28"/>
  <c r="U24" i="28"/>
  <c r="B26" i="28"/>
  <c r="B12" i="28"/>
  <c r="K12" i="28"/>
  <c r="G8" i="39"/>
  <c r="K10" i="39"/>
  <c r="E6" i="39"/>
  <c r="M6" i="39"/>
  <c r="G7" i="39"/>
  <c r="I8" i="39"/>
  <c r="K9" i="39"/>
  <c r="E10" i="39"/>
  <c r="E12" i="39"/>
  <c r="I12" i="39"/>
  <c r="M12" i="39"/>
  <c r="E24" i="39"/>
  <c r="C9" i="39"/>
  <c r="I6" i="39"/>
  <c r="K7" i="39"/>
  <c r="G9" i="39"/>
  <c r="E6" i="38"/>
  <c r="I8" i="38"/>
  <c r="E10" i="38"/>
  <c r="M11" i="38"/>
  <c r="E12" i="38"/>
  <c r="I12" i="38"/>
  <c r="M12" i="38"/>
  <c r="I22" i="38"/>
  <c r="Q22" i="38"/>
  <c r="E24" i="38"/>
  <c r="M24" i="38"/>
  <c r="U24" i="38"/>
  <c r="B26" i="38"/>
  <c r="B28" i="38"/>
  <c r="C22" i="38" s="1"/>
  <c r="B12" i="38"/>
  <c r="C6" i="38" s="1"/>
  <c r="I21" i="38"/>
  <c r="Q21" i="38"/>
  <c r="E23" i="38"/>
  <c r="M23" i="38"/>
  <c r="U23" i="38"/>
  <c r="I25" i="38"/>
  <c r="Q25" i="38"/>
  <c r="E21" i="38"/>
  <c r="M21" i="38"/>
  <c r="U21" i="38"/>
  <c r="I23" i="38"/>
  <c r="Q23" i="38"/>
  <c r="E25" i="38"/>
  <c r="M25" i="38"/>
  <c r="U25" i="38"/>
  <c r="B12" i="37"/>
  <c r="C8" i="37" s="1"/>
  <c r="I21" i="37"/>
  <c r="Q21" i="37"/>
  <c r="K22" i="37"/>
  <c r="S22" i="37"/>
  <c r="E23" i="37"/>
  <c r="M23" i="37"/>
  <c r="U23" i="37"/>
  <c r="G24" i="37"/>
  <c r="O24" i="37"/>
  <c r="I25" i="37"/>
  <c r="Q25" i="37"/>
  <c r="G28" i="37"/>
  <c r="K28" i="37"/>
  <c r="O28" i="37"/>
  <c r="S28" i="37"/>
  <c r="K21" i="37"/>
  <c r="S21" i="37"/>
  <c r="G23" i="37"/>
  <c r="O23" i="37"/>
  <c r="K25" i="37"/>
  <c r="S25" i="37"/>
  <c r="K7" i="36"/>
  <c r="G9" i="36"/>
  <c r="K6" i="36"/>
  <c r="E6" i="36"/>
  <c r="M6" i="36"/>
  <c r="G7" i="36"/>
  <c r="I8" i="36"/>
  <c r="K9" i="36"/>
  <c r="E10" i="36"/>
  <c r="I12" i="36"/>
  <c r="I22" i="36"/>
  <c r="Q22" i="36"/>
  <c r="E24" i="36"/>
  <c r="M24" i="36"/>
  <c r="U24" i="36"/>
  <c r="B26" i="36"/>
  <c r="B28" i="36"/>
  <c r="C23" i="36" s="1"/>
  <c r="B12" i="36"/>
  <c r="G12" i="36"/>
  <c r="K12" i="36"/>
  <c r="E21" i="36"/>
  <c r="M21" i="36"/>
  <c r="U21" i="36"/>
  <c r="I23" i="36"/>
  <c r="Q23" i="36"/>
  <c r="E25" i="36"/>
  <c r="M25" i="36"/>
  <c r="U25" i="36"/>
  <c r="I28" i="35"/>
  <c r="M28" i="35"/>
  <c r="U28" i="35"/>
  <c r="M11" i="35"/>
  <c r="K6" i="34"/>
  <c r="G8" i="34"/>
  <c r="K10" i="34"/>
  <c r="E28" i="34"/>
  <c r="I28" i="34"/>
  <c r="M28" i="34"/>
  <c r="Q28" i="34"/>
  <c r="U28" i="34"/>
  <c r="E6" i="34"/>
  <c r="M6" i="34"/>
  <c r="I8" i="34"/>
  <c r="E10" i="34"/>
  <c r="M11" i="34"/>
  <c r="B28" i="34"/>
  <c r="K6" i="32"/>
  <c r="G8" i="32"/>
  <c r="E6" i="32"/>
  <c r="M6" i="32"/>
  <c r="G7" i="32"/>
  <c r="I8" i="32"/>
  <c r="K9" i="32"/>
  <c r="E10" i="32"/>
  <c r="M11" i="32"/>
  <c r="I22" i="32"/>
  <c r="Q22" i="32"/>
  <c r="E24" i="32"/>
  <c r="M24" i="32"/>
  <c r="U24" i="32"/>
  <c r="B26" i="32"/>
  <c r="B28" i="32"/>
  <c r="C23" i="32" s="1"/>
  <c r="B12" i="32"/>
  <c r="C6" i="32" s="1"/>
  <c r="K7" i="32"/>
  <c r="G9" i="32"/>
  <c r="K12" i="32"/>
  <c r="G10" i="33"/>
  <c r="K7" i="33"/>
  <c r="G9" i="33"/>
  <c r="G12" i="33"/>
  <c r="K12" i="33"/>
  <c r="K6" i="33"/>
  <c r="G8" i="33"/>
  <c r="K10" i="33"/>
  <c r="E21" i="33"/>
  <c r="M21" i="33"/>
  <c r="U21" i="33"/>
  <c r="I23" i="33"/>
  <c r="Q23" i="33"/>
  <c r="E25" i="33"/>
  <c r="M25" i="33"/>
  <c r="U25" i="33"/>
  <c r="E28" i="33"/>
  <c r="I28" i="33"/>
  <c r="M28" i="33"/>
  <c r="Q28" i="33"/>
  <c r="U28" i="33"/>
  <c r="E6" i="33"/>
  <c r="M6" i="33"/>
  <c r="I8" i="33"/>
  <c r="E10" i="33"/>
  <c r="M11" i="33"/>
  <c r="E24" i="33"/>
  <c r="B12" i="31"/>
  <c r="C9" i="31" s="1"/>
  <c r="K7" i="31"/>
  <c r="G12" i="31"/>
  <c r="K6" i="31"/>
  <c r="G8" i="31"/>
  <c r="I23" i="31"/>
  <c r="Q23" i="31"/>
  <c r="E25" i="31"/>
  <c r="M25" i="31"/>
  <c r="U25" i="31"/>
  <c r="E28" i="31"/>
  <c r="I28" i="31"/>
  <c r="M28" i="31"/>
  <c r="Q28" i="31"/>
  <c r="U28" i="31"/>
  <c r="E6" i="31"/>
  <c r="M6" i="31"/>
  <c r="G7" i="31"/>
  <c r="I8" i="31"/>
  <c r="K9" i="31"/>
  <c r="E10" i="31"/>
  <c r="M11" i="31"/>
  <c r="E24" i="31"/>
  <c r="K12" i="31"/>
  <c r="G10" i="30"/>
  <c r="K7" i="30"/>
  <c r="G9" i="30"/>
  <c r="K12" i="30"/>
  <c r="K6" i="30"/>
  <c r="G8" i="30"/>
  <c r="K10" i="30"/>
  <c r="E21" i="30"/>
  <c r="M21" i="30"/>
  <c r="U21" i="30"/>
  <c r="I23" i="30"/>
  <c r="Q23" i="30"/>
  <c r="E25" i="30"/>
  <c r="M25" i="30"/>
  <c r="U25" i="30"/>
  <c r="E28" i="30"/>
  <c r="I28" i="30"/>
  <c r="M28" i="30"/>
  <c r="Q28" i="30"/>
  <c r="U28" i="30"/>
  <c r="E6" i="30"/>
  <c r="M6" i="30"/>
  <c r="G7" i="30"/>
  <c r="I8" i="30"/>
  <c r="E10" i="30"/>
  <c r="M11" i="30"/>
  <c r="E24" i="30"/>
  <c r="K10" i="29"/>
  <c r="K6" i="29"/>
  <c r="K9" i="29"/>
  <c r="K8" i="29"/>
  <c r="I9" i="29"/>
  <c r="E7" i="29"/>
  <c r="E6" i="29"/>
  <c r="M6" i="29"/>
  <c r="I12" i="29"/>
  <c r="I8" i="29"/>
  <c r="E10" i="29"/>
  <c r="I7" i="29"/>
  <c r="E9" i="29"/>
  <c r="M9" i="29"/>
  <c r="B12" i="29"/>
  <c r="C7" i="29" s="1"/>
  <c r="I6" i="29"/>
  <c r="K7" i="29"/>
  <c r="E8" i="29"/>
  <c r="M8" i="29"/>
  <c r="G9" i="29"/>
  <c r="C8" i="33" l="1"/>
  <c r="C24" i="34"/>
  <c r="C22" i="34"/>
  <c r="C23" i="34"/>
  <c r="C21" i="34"/>
  <c r="C25" i="34"/>
  <c r="C9" i="35"/>
  <c r="C7" i="35"/>
  <c r="C8" i="35"/>
  <c r="C6" i="35"/>
  <c r="C10" i="35"/>
  <c r="C6" i="37"/>
  <c r="C10" i="37"/>
  <c r="C12" i="35"/>
  <c r="C6" i="34"/>
  <c r="C9" i="34"/>
  <c r="C12" i="34"/>
  <c r="C8" i="34"/>
  <c r="C10" i="34"/>
  <c r="C9" i="32"/>
  <c r="C10" i="32"/>
  <c r="C7" i="33"/>
  <c r="C12" i="33"/>
  <c r="C9" i="33"/>
  <c r="C6" i="33"/>
  <c r="C10" i="31"/>
  <c r="C8" i="30"/>
  <c r="C12" i="30"/>
  <c r="C6" i="30"/>
  <c r="C10" i="30"/>
  <c r="C7" i="30"/>
  <c r="C24" i="32"/>
  <c r="C26" i="32"/>
  <c r="C21" i="39"/>
  <c r="C25" i="39"/>
  <c r="C22" i="39"/>
  <c r="C28" i="39"/>
  <c r="C23" i="39"/>
  <c r="C26" i="39"/>
  <c r="C23" i="38"/>
  <c r="C26" i="37"/>
  <c r="C21" i="37"/>
  <c r="C28" i="37"/>
  <c r="C25" i="37"/>
  <c r="C23" i="37"/>
  <c r="C24" i="37"/>
  <c r="C22" i="37"/>
  <c r="C25" i="33"/>
  <c r="C26" i="33"/>
  <c r="C24" i="33"/>
  <c r="C23" i="33"/>
  <c r="C21" i="33"/>
  <c r="C22" i="33"/>
  <c r="C23" i="31"/>
  <c r="C28" i="31"/>
  <c r="C25" i="31"/>
  <c r="C24" i="31"/>
  <c r="C26" i="31"/>
  <c r="C21" i="31"/>
  <c r="C21" i="30"/>
  <c r="C23" i="30"/>
  <c r="C24" i="30"/>
  <c r="C22" i="30"/>
  <c r="C28" i="30"/>
  <c r="C26" i="30"/>
  <c r="C25" i="28"/>
  <c r="C12" i="28"/>
  <c r="C8" i="28"/>
  <c r="C6" i="28"/>
  <c r="C22" i="28"/>
  <c r="C24" i="28"/>
  <c r="C9" i="28"/>
  <c r="C26" i="28"/>
  <c r="C21" i="28"/>
  <c r="C23" i="28"/>
  <c r="C7" i="28"/>
  <c r="C10" i="28"/>
  <c r="C12" i="39"/>
  <c r="C8" i="39"/>
  <c r="C10" i="39"/>
  <c r="C6" i="39"/>
  <c r="C7" i="39"/>
  <c r="C12" i="38"/>
  <c r="C7" i="38"/>
  <c r="C10" i="38"/>
  <c r="C25" i="38"/>
  <c r="C21" i="38"/>
  <c r="C28" i="38"/>
  <c r="C8" i="38"/>
  <c r="C9" i="38"/>
  <c r="C26" i="38"/>
  <c r="C24" i="38"/>
  <c r="C12" i="37"/>
  <c r="C7" i="37"/>
  <c r="C9" i="37"/>
  <c r="C8" i="36"/>
  <c r="C12" i="36"/>
  <c r="C7" i="36"/>
  <c r="C28" i="36"/>
  <c r="C22" i="36"/>
  <c r="C25" i="36"/>
  <c r="C21" i="36"/>
  <c r="C26" i="36"/>
  <c r="C6" i="36"/>
  <c r="C10" i="36"/>
  <c r="C24" i="36"/>
  <c r="C9" i="36"/>
  <c r="C28" i="34"/>
  <c r="C26" i="34"/>
  <c r="C12" i="32"/>
  <c r="C8" i="32"/>
  <c r="C7" i="32"/>
  <c r="C28" i="32"/>
  <c r="C22" i="32"/>
  <c r="C25" i="32"/>
  <c r="C21" i="32"/>
  <c r="C8" i="31"/>
  <c r="C12" i="31"/>
  <c r="C7" i="31"/>
  <c r="C6" i="31"/>
  <c r="C8" i="29"/>
  <c r="C12" i="29"/>
  <c r="C10" i="29"/>
  <c r="C6" i="29"/>
  <c r="C9" i="29"/>
  <c r="J28" i="29" l="1"/>
  <c r="K23" i="29" s="1"/>
  <c r="T26" i="29"/>
  <c r="L26" i="29"/>
  <c r="H26" i="29" l="1"/>
  <c r="P26" i="29"/>
  <c r="D26" i="29"/>
  <c r="B22" i="29"/>
  <c r="N28" i="29"/>
  <c r="O21" i="29" s="1"/>
  <c r="L28" i="29"/>
  <c r="M21" i="29" s="1"/>
  <c r="T28" i="29"/>
  <c r="U21" i="29" s="1"/>
  <c r="R28" i="29"/>
  <c r="S24" i="29" s="1"/>
  <c r="P28" i="29"/>
  <c r="Q25" i="29" s="1"/>
  <c r="R26" i="29"/>
  <c r="N26" i="29"/>
  <c r="B24" i="29"/>
  <c r="K21" i="29"/>
  <c r="J26" i="29"/>
  <c r="K26" i="29" s="1"/>
  <c r="H28" i="29"/>
  <c r="I22" i="29" s="1"/>
  <c r="F28" i="29"/>
  <c r="G21" i="29" s="1"/>
  <c r="F26" i="29"/>
  <c r="D28" i="29"/>
  <c r="E23" i="29" s="1"/>
  <c r="B25" i="29"/>
  <c r="K22" i="29"/>
  <c r="K24" i="29"/>
  <c r="B23" i="29"/>
  <c r="B21" i="29"/>
  <c r="K28" i="29"/>
  <c r="K25" i="29"/>
  <c r="Q22" i="29" l="1"/>
  <c r="Q26" i="29"/>
  <c r="G25" i="29"/>
  <c r="S26" i="29"/>
  <c r="U22" i="29"/>
  <c r="O28" i="29"/>
  <c r="O23" i="29"/>
  <c r="M26" i="29"/>
  <c r="G28" i="29"/>
  <c r="Q28" i="29"/>
  <c r="O24" i="29"/>
  <c r="O25" i="29"/>
  <c r="O26" i="29"/>
  <c r="O22" i="29"/>
  <c r="M25" i="29"/>
  <c r="M23" i="29"/>
  <c r="M28" i="29"/>
  <c r="M24" i="29"/>
  <c r="M22" i="29"/>
  <c r="I25" i="29"/>
  <c r="Q23" i="29"/>
  <c r="I24" i="29"/>
  <c r="I26" i="29"/>
  <c r="I21" i="29"/>
  <c r="E21" i="29"/>
  <c r="U24" i="29"/>
  <c r="U25" i="29"/>
  <c r="U26" i="29"/>
  <c r="U28" i="29"/>
  <c r="U23" i="29"/>
  <c r="S25" i="29"/>
  <c r="S22" i="29"/>
  <c r="S28" i="29"/>
  <c r="S21" i="29"/>
  <c r="S23" i="29"/>
  <c r="Q24" i="29"/>
  <c r="Q21" i="29"/>
  <c r="E28" i="29"/>
  <c r="B26" i="29"/>
  <c r="I28" i="29"/>
  <c r="I23" i="29"/>
  <c r="G22" i="29"/>
  <c r="G24" i="29"/>
  <c r="B28" i="29"/>
  <c r="C28" i="29" s="1"/>
  <c r="G23" i="29"/>
  <c r="G26" i="29"/>
  <c r="E22" i="29"/>
  <c r="E25" i="29"/>
  <c r="E26" i="29"/>
  <c r="E24" i="29"/>
  <c r="C25" i="29" l="1"/>
  <c r="C22" i="29"/>
  <c r="C24" i="29"/>
  <c r="C26" i="29"/>
  <c r="C23" i="29"/>
  <c r="C21" i="29"/>
  <c r="D26" i="35"/>
  <c r="B24" i="35"/>
  <c r="B23" i="35"/>
  <c r="B21" i="35"/>
  <c r="D28" i="35"/>
  <c r="E28" i="35" s="1"/>
  <c r="B25" i="35"/>
  <c r="B22" i="35"/>
  <c r="B26" i="35" l="1"/>
  <c r="E26" i="35"/>
  <c r="B28" i="35"/>
  <c r="E22" i="35"/>
  <c r="E24" i="35"/>
  <c r="E21" i="35"/>
  <c r="E23" i="35"/>
  <c r="E25" i="35"/>
  <c r="C28" i="35" l="1"/>
  <c r="C22" i="35"/>
  <c r="C21" i="35"/>
  <c r="C23" i="35"/>
  <c r="C24" i="35"/>
  <c r="C26" i="35"/>
  <c r="C25" i="35"/>
</calcChain>
</file>

<file path=xl/sharedStrings.xml><?xml version="1.0" encoding="utf-8"?>
<sst xmlns="http://schemas.openxmlformats.org/spreadsheetml/2006/main" count="780" uniqueCount="52">
  <si>
    <t>Σύνολο</t>
  </si>
  <si>
    <t xml:space="preserve">Λευκωσία </t>
  </si>
  <si>
    <t>Λεμεσός</t>
  </si>
  <si>
    <t>Πάφος</t>
  </si>
  <si>
    <t>%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</si>
  <si>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</si>
  <si>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</si>
  <si>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</si>
  <si>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</si>
  <si>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</si>
  <si>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</si>
  <si>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15-19</t>
  </si>
  <si>
    <t>20-24</t>
  </si>
  <si>
    <t>25-29</t>
  </si>
  <si>
    <t>30-39</t>
  </si>
  <si>
    <t>40-49</t>
  </si>
  <si>
    <t>60-64</t>
  </si>
  <si>
    <t>65+</t>
  </si>
  <si>
    <t>50-54</t>
  </si>
  <si>
    <t>55-59</t>
  </si>
  <si>
    <t>Αρ.</t>
  </si>
  <si>
    <t>6+ μήνες</t>
  </si>
  <si>
    <t>Αμμόχωστος</t>
  </si>
  <si>
    <t>Λάρνακα</t>
  </si>
  <si>
    <t>58R/ Table 7</t>
  </si>
  <si>
    <t>58R /table7</t>
  </si>
  <si>
    <r>
      <t xml:space="preserve">ΠΙΝΑΚΑΣ 13 (1): ΑΝΕΡΓΙΑ ΚΑΤΑ ΗΛΙΚΙΑ ΚΑΙ ΔΙΑΡΚΕΙΑ ΚΑΤΑ ΤΟN </t>
    </r>
    <r>
      <rPr>
        <b/>
        <u/>
        <sz val="10"/>
        <rFont val="Arial"/>
        <family val="2"/>
        <charset val="161"/>
      </rPr>
      <t>ΙΑΝΟΥΑΡΙΟ</t>
    </r>
    <r>
      <rPr>
        <b/>
        <sz val="10"/>
        <rFont val="Arial"/>
        <family val="2"/>
      </rPr>
      <t xml:space="preserve"> ΤΟΥ  2016</t>
    </r>
  </si>
  <si>
    <t xml:space="preserve">58R /table7 </t>
  </si>
  <si>
    <r>
      <t xml:space="preserve">ΠΙΝΑΚΑΣ 12 (1): ΑΝΕΡΓΙΑ ΚΑΤΑ ΕΠΑΡΧΙΑ ΚΑΙ ΔΙΑΡΚΕΙΑ ΚΑΤΑ ΤΟN </t>
    </r>
    <r>
      <rPr>
        <b/>
        <u/>
        <sz val="10"/>
        <rFont val="Arial"/>
        <family val="2"/>
        <charset val="161"/>
      </rPr>
      <t>ΙΑΝΟΥΑΡΙΟ</t>
    </r>
    <r>
      <rPr>
        <b/>
        <sz val="10"/>
        <rFont val="Arial"/>
        <family val="2"/>
      </rPr>
      <t xml:space="preserve"> ΤΟΥ 2016</t>
    </r>
  </si>
  <si>
    <r>
      <t xml:space="preserve">ΠΙΝΑΚΑΣ 12 (2): ΑΝΕΡΓΙΑ ΚΑΤΑ ΕΠΑΡΧΙΑ ΚΑΙ ΔΙΑΡΚΕΙΑ ΚΑΤΑ ΤΟN </t>
    </r>
    <r>
      <rPr>
        <b/>
        <u/>
        <sz val="10"/>
        <rFont val="Arial"/>
        <family val="2"/>
        <charset val="161"/>
      </rPr>
      <t>ΦΕΒΡΟΥΑΡΙΟ</t>
    </r>
    <r>
      <rPr>
        <b/>
        <sz val="10"/>
        <rFont val="Arial"/>
        <family val="2"/>
      </rPr>
      <t xml:space="preserve"> ΤΟΥ 2016</t>
    </r>
  </si>
  <si>
    <r>
      <t xml:space="preserve">ΠΙΝΑΚΑΣ 13 (2): ΑΝΕΡΓΙΑ ΚΑΤΑ ΗΛΙΚΙΑ ΚΑΙ ΔΙΑΡΚΕΙΑ ΚΑΤΑ ΤΟN </t>
    </r>
    <r>
      <rPr>
        <b/>
        <u/>
        <sz val="10"/>
        <rFont val="Arial"/>
        <family val="2"/>
        <charset val="161"/>
      </rPr>
      <t>ΦΕΒΡΟΥΑΡΙΟ</t>
    </r>
    <r>
      <rPr>
        <b/>
        <sz val="10"/>
        <rFont val="Arial"/>
        <family val="2"/>
      </rPr>
      <t xml:space="preserve"> ΤΟΥ  2016</t>
    </r>
  </si>
  <si>
    <t>57R/ table 10 Α (παρ.ΙΙΙ)</t>
  </si>
  <si>
    <r>
      <t xml:space="preserve">ΠΙΝΑΚΑΣ 12 (3): ΑΝΕΡΓΙΑ ΚΑΤΑ ΕΠΑΡΧΙΑ ΚΑΙ ΔΙΑΡΚΕΙΑ ΚΑΤΑ ΤΟN </t>
    </r>
    <r>
      <rPr>
        <b/>
        <u/>
        <sz val="10"/>
        <rFont val="Arial"/>
        <family val="2"/>
        <charset val="161"/>
      </rPr>
      <t>ΜΑΡΤΙΟ</t>
    </r>
    <r>
      <rPr>
        <b/>
        <sz val="10"/>
        <rFont val="Arial"/>
        <family val="2"/>
      </rPr>
      <t xml:space="preserve"> ΤΟΥ 2016</t>
    </r>
  </si>
  <si>
    <r>
      <t xml:space="preserve">ΠΙΝΑΚΑΣ 13 (3): ΑΝΕΡΓΙΑ ΚΑΤΑ ΗΛΙΚΙΑ ΚΑΙ ΔΙΑΡΚΕΙΑ ΚΑΤΑ ΤΟN </t>
    </r>
    <r>
      <rPr>
        <b/>
        <u/>
        <sz val="10"/>
        <rFont val="Arial"/>
        <family val="2"/>
        <charset val="161"/>
      </rPr>
      <t>ΜΑΡΤΙΟ</t>
    </r>
    <r>
      <rPr>
        <b/>
        <sz val="10"/>
        <rFont val="Arial"/>
        <family val="2"/>
      </rPr>
      <t xml:space="preserve"> ΤΟΥ  2016</t>
    </r>
  </si>
  <si>
    <r>
      <t xml:space="preserve">ΠΙΝΑΚΑΣ 13 (4): ΑΝΕΡΓΙΑ ΚΑΤΑ ΗΛΙΚΙΑ ΚΑΙ ΔΙΑΡΚΕΙΑ ΚΑΤΑ ΤΟN </t>
    </r>
    <r>
      <rPr>
        <b/>
        <u/>
        <sz val="10"/>
        <rFont val="Arial"/>
        <family val="2"/>
        <charset val="161"/>
      </rPr>
      <t>ΑΠΡΙΛΙΟ</t>
    </r>
    <r>
      <rPr>
        <b/>
        <sz val="10"/>
        <rFont val="Arial"/>
        <family val="2"/>
      </rPr>
      <t xml:space="preserve"> ΤΟΥ  2016</t>
    </r>
  </si>
  <si>
    <r>
      <t>ΠΙΝΑΚΑΣ 12 (4): ΑΝΕΡΓΙΑ ΚΑΤΑ ΕΠΑΡΧΙΑ ΚΑΙ ΔΙΑΡΚΕΙΑ ΚΑΤΑ ΤΟN</t>
    </r>
    <r>
      <rPr>
        <b/>
        <u/>
        <sz val="10"/>
        <rFont val="Arial"/>
        <family val="2"/>
        <charset val="161"/>
      </rPr>
      <t xml:space="preserve"> ΑΠΡΙΛΙΟ</t>
    </r>
    <r>
      <rPr>
        <b/>
        <sz val="10"/>
        <rFont val="Arial"/>
        <family val="2"/>
      </rPr>
      <t xml:space="preserve"> ΤΟΥ 2016</t>
    </r>
  </si>
  <si>
    <r>
      <t xml:space="preserve">ΠΙΝΑΚΑΣ 12 (5): ΑΝΕΡΓΙΑ ΚΑΤΑ ΕΠΑΡΧΙΑ ΚΑΙ ΔΙΑΡΚΕΙΑ ΚΑΤΑ ΤΟN </t>
    </r>
    <r>
      <rPr>
        <b/>
        <u/>
        <sz val="10"/>
        <rFont val="Arial"/>
        <family val="2"/>
        <charset val="161"/>
      </rPr>
      <t xml:space="preserve">ΜΑΙΟ </t>
    </r>
    <r>
      <rPr>
        <b/>
        <sz val="10"/>
        <rFont val="Arial"/>
        <family val="2"/>
      </rPr>
      <t>ΤΟΥ 2016</t>
    </r>
  </si>
  <si>
    <r>
      <t xml:space="preserve">ΠΙΝΑΚΑΣ 13 (5): ΑΝΕΡΓΙΑ ΚΑΤΑ ΗΛΙΚΙΑ ΚΑΙ ΔΙΑΡΚΕΙΑ ΚΑΤΑ ΤΟN </t>
    </r>
    <r>
      <rPr>
        <b/>
        <u/>
        <sz val="10"/>
        <rFont val="Arial"/>
        <family val="2"/>
        <charset val="161"/>
      </rPr>
      <t>ΜΑΙΟ</t>
    </r>
    <r>
      <rPr>
        <b/>
        <sz val="10"/>
        <rFont val="Arial"/>
        <family val="2"/>
      </rPr>
      <t xml:space="preserve"> ΤΟΥ  2016</t>
    </r>
  </si>
  <si>
    <r>
      <t xml:space="preserve">ΠΙΝΑΚΑΣ 12 (6): ΑΝΕΡΓΙΑ ΚΑΤΑ ΕΠΑΡΧΙΑ ΚΑΙ ΔΙΑΡΚΕΙΑ ΚΑΤΑ ΤΟN </t>
    </r>
    <r>
      <rPr>
        <b/>
        <u/>
        <sz val="10"/>
        <rFont val="Arial"/>
        <family val="2"/>
        <charset val="161"/>
      </rPr>
      <t>ΙΟΥΝΙΟ</t>
    </r>
    <r>
      <rPr>
        <b/>
        <sz val="10"/>
        <rFont val="Arial"/>
        <family val="2"/>
      </rPr>
      <t xml:space="preserve"> ΤΟΥ 2016</t>
    </r>
  </si>
  <si>
    <r>
      <t xml:space="preserve">ΠΙΝΑΚΑΣ 13 (6): ΑΝΕΡΓΙΑ ΚΑΤΑ ΗΛΙΚΙΑ ΚΑΙ ΔΙΑΡΚΕΙΑ ΚΑΤΑ ΤΟN </t>
    </r>
    <r>
      <rPr>
        <b/>
        <u/>
        <sz val="10"/>
        <rFont val="Arial"/>
        <family val="2"/>
        <charset val="161"/>
      </rPr>
      <t>ΙΟΥΝΙΟ</t>
    </r>
    <r>
      <rPr>
        <b/>
        <sz val="10"/>
        <rFont val="Arial"/>
        <family val="2"/>
      </rPr>
      <t xml:space="preserve"> ΤΟΥ  2016</t>
    </r>
  </si>
  <si>
    <r>
      <t xml:space="preserve">ΠΙΝΑΚΑΣ 13 (7): ΑΝΕΡΓΙΑ ΚΑΤΑ ΗΛΙΚΙΑ ΚΑΙ ΔΙΑΡΚΕΙΑ ΚΑΤΑ ΤΟN </t>
    </r>
    <r>
      <rPr>
        <b/>
        <u/>
        <sz val="10"/>
        <rFont val="Arial"/>
        <family val="2"/>
        <charset val="161"/>
      </rPr>
      <t>ΙΟΥΛΙΟ</t>
    </r>
    <r>
      <rPr>
        <b/>
        <sz val="10"/>
        <rFont val="Arial"/>
        <family val="2"/>
      </rPr>
      <t xml:space="preserve"> ΤΟΥ  2016</t>
    </r>
  </si>
  <si>
    <r>
      <t xml:space="preserve">ΠΙΝΑΚΑΣ 12 (7): ΑΝΕΡΓΙΑ ΚΑΤΑ ΕΠΑΡΧΙΑ ΚΑΙ ΔΙΑΡΚΕΙΑ ΚΑΤΑ ΤΟN </t>
    </r>
    <r>
      <rPr>
        <b/>
        <u/>
        <sz val="10"/>
        <rFont val="Arial"/>
        <family val="2"/>
        <charset val="161"/>
      </rPr>
      <t>ΙΟΥΛΙ</t>
    </r>
    <r>
      <rPr>
        <b/>
        <sz val="10"/>
        <rFont val="Arial"/>
        <family val="2"/>
      </rPr>
      <t>Ο ΤΟΥ 2016</t>
    </r>
  </si>
  <si>
    <r>
      <t xml:space="preserve">ΠΙΝΑΚΑΣ 13 (8): ΑΝΕΡΓΙΑ ΚΑΤΑ ΗΛΙΚΙΑ ΚΑΙ ΔΙΑΡΚΕΙΑ ΚΑΤΑ ΤΟN </t>
    </r>
    <r>
      <rPr>
        <b/>
        <u/>
        <sz val="10"/>
        <rFont val="Arial"/>
        <family val="2"/>
        <charset val="161"/>
      </rPr>
      <t>ΑΥΓΟΥΣΤΟ</t>
    </r>
    <r>
      <rPr>
        <b/>
        <sz val="10"/>
        <rFont val="Arial"/>
        <family val="2"/>
      </rPr>
      <t xml:space="preserve"> ΤΟΥ  2016</t>
    </r>
  </si>
  <si>
    <r>
      <t xml:space="preserve">ΠΙΝΑΚΑΣ 12 (8): ΑΝΕΡΓΙΑ ΚΑΤΑ ΕΠΑΡΧΙΑ ΚΑΙ ΔΙΑΡΚΕΙΑ ΚΑΤΑ ΤΟN </t>
    </r>
    <r>
      <rPr>
        <b/>
        <u/>
        <sz val="10"/>
        <rFont val="Arial"/>
        <family val="2"/>
        <charset val="161"/>
      </rPr>
      <t>ΑΥΓΟΥΣΤΟ</t>
    </r>
    <r>
      <rPr>
        <b/>
        <sz val="10"/>
        <rFont val="Arial"/>
        <family val="2"/>
      </rPr>
      <t xml:space="preserve"> ΤΟΥ 2016</t>
    </r>
  </si>
  <si>
    <r>
      <t xml:space="preserve">ΠΙΝΑΚΑΣ 13 (9): ΑΝΕΡΓΙΑ ΚΑΤΑ ΗΛΙΚΙΑ ΚΑΙ ΔΙΑΡΚΕΙΑ ΚΑΤΑ ΤΟN </t>
    </r>
    <r>
      <rPr>
        <b/>
        <u/>
        <sz val="10"/>
        <rFont val="Arial"/>
        <family val="2"/>
        <charset val="161"/>
      </rPr>
      <t>ΣΕΠΤΕΜΒΡΙΟ</t>
    </r>
    <r>
      <rPr>
        <b/>
        <sz val="10"/>
        <rFont val="Arial"/>
        <family val="2"/>
      </rPr>
      <t xml:space="preserve"> ΤΟΥ  2016</t>
    </r>
  </si>
  <si>
    <r>
      <t xml:space="preserve">ΠΙΝΑΚΑΣ 12 (9): ΑΝΕΡΓΙΑ ΚΑΤΑ ΕΠΑΡΧΙΑ ΚΑΙ ΔΙΑΡΚΕΙΑ ΚΑΤΑ ΤΟN </t>
    </r>
    <r>
      <rPr>
        <b/>
        <u/>
        <sz val="10"/>
        <rFont val="Arial"/>
        <family val="2"/>
        <charset val="161"/>
      </rPr>
      <t>ΣΕΠΤΕΜΒΡΙΟ</t>
    </r>
    <r>
      <rPr>
        <b/>
        <sz val="10"/>
        <rFont val="Arial"/>
        <family val="2"/>
      </rPr>
      <t xml:space="preserve"> ΤΟΥ 2016</t>
    </r>
  </si>
  <si>
    <r>
      <t xml:space="preserve">ΠΙΝΑΚΑΣ 12 (10): ΑΝΕΡΓΙΑ ΚΑΤΑ ΕΠΑΡΧΙΑ ΚΑΙ ΔΙΑΡΚΕΙΑ ΚΑΤΑ ΤΟN </t>
    </r>
    <r>
      <rPr>
        <b/>
        <u/>
        <sz val="10"/>
        <rFont val="Arial"/>
        <family val="2"/>
        <charset val="161"/>
      </rPr>
      <t>ΟΚΤΩΒΡΙΟ</t>
    </r>
    <r>
      <rPr>
        <b/>
        <sz val="10"/>
        <rFont val="Arial"/>
        <family val="2"/>
      </rPr>
      <t xml:space="preserve"> ΤΟΥ 2016</t>
    </r>
  </si>
  <si>
    <r>
      <t>ΠΙΝΑΚΑΣ 13 (10): ΑΝΕΡΓΙΑ ΚΑΤΑ ΗΛΙΚΙΑ ΚΑΙ ΔΙΑΡΚΕΙΑ ΚΑΤΑ ΤΟN</t>
    </r>
    <r>
      <rPr>
        <b/>
        <u/>
        <sz val="10"/>
        <rFont val="Arial"/>
        <family val="2"/>
        <charset val="161"/>
      </rPr>
      <t xml:space="preserve"> ΟΚΤΩΒΡΙΟ</t>
    </r>
    <r>
      <rPr>
        <b/>
        <sz val="10"/>
        <rFont val="Arial"/>
        <family val="2"/>
      </rPr>
      <t xml:space="preserve"> ΤΟΥ  2016</t>
    </r>
  </si>
  <si>
    <r>
      <t xml:space="preserve">ΠΙΝΑΚΑΣ 13 (11): ΑΝΕΡΓΙΑ ΚΑΤΑ ΗΛΙΚΙΑ ΚΑΙ ΔΙΑΡΚΕΙΑ ΚΑΤΑ ΤΟN </t>
    </r>
    <r>
      <rPr>
        <b/>
        <u/>
        <sz val="10"/>
        <rFont val="Arial"/>
        <family val="2"/>
        <charset val="161"/>
      </rPr>
      <t>ΝΟΕΜΒΡΙΟ</t>
    </r>
    <r>
      <rPr>
        <b/>
        <sz val="10"/>
        <rFont val="Arial"/>
        <family val="2"/>
      </rPr>
      <t xml:space="preserve"> ΤΟΥ  2016</t>
    </r>
  </si>
  <si>
    <r>
      <t>ΠΙΝΑΚΑΣ 12 (11): ΑΝΕΡΓΙΑ ΚΑΤΑ ΕΠΑΡΧΙΑ ΚΑΙ ΔΙΑΡΚΕΙΑ ΚΑΤΑ ΤΟN</t>
    </r>
    <r>
      <rPr>
        <b/>
        <u/>
        <sz val="10"/>
        <rFont val="Arial"/>
        <family val="2"/>
        <charset val="161"/>
      </rPr>
      <t xml:space="preserve"> ΝΟΕΜΒΡΙΟ</t>
    </r>
    <r>
      <rPr>
        <b/>
        <sz val="10"/>
        <rFont val="Arial"/>
        <family val="2"/>
      </rPr>
      <t xml:space="preserve"> ΤΟΥ 2016</t>
    </r>
  </si>
  <si>
    <r>
      <t xml:space="preserve">ΠΙΝΑΚΑΣ 12 (12): ΑΝΕΡΓΙΑ ΚΑΤΑ ΕΠΑΡΧΙΑ ΚΑΙ ΔΙΑΡΚΕΙΑ ΚΑΤΑ ΤΟN </t>
    </r>
    <r>
      <rPr>
        <b/>
        <u/>
        <sz val="10"/>
        <rFont val="Arial"/>
        <family val="2"/>
        <charset val="161"/>
      </rPr>
      <t>ΔΕΚΕΜΒΡΙΟ</t>
    </r>
    <r>
      <rPr>
        <b/>
        <sz val="10"/>
        <rFont val="Arial"/>
        <family val="2"/>
      </rPr>
      <t xml:space="preserve"> ΤΟΥ 2016</t>
    </r>
  </si>
  <si>
    <r>
      <t xml:space="preserve">ΠΙΝΑΚΑΣ 13 (12): ΑΝΕΡΓΙΑ ΚΑΤΑ ΗΛΙΚΙΑ ΚΑΙ ΔΙΑΡΚΕΙΑ ΚΑΤΑ ΤΟN </t>
    </r>
    <r>
      <rPr>
        <b/>
        <u/>
        <sz val="10"/>
        <rFont val="Arial"/>
        <family val="2"/>
        <charset val="161"/>
      </rPr>
      <t>ΔΕΚΕΜΒΡΙΟ</t>
    </r>
    <r>
      <rPr>
        <b/>
        <sz val="10"/>
        <rFont val="Arial"/>
        <family val="2"/>
      </rPr>
      <t xml:space="preserve"> ΤΟΥ 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</si>
</sst>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" fontId="3" fillId="0" borderId="4" xfId="0" applyNumberFormat="1" applyFont="1" applyBorder="1"/>
    <xf numFmtId="9" fontId="3" fillId="0" borderId="4" xfId="0" applyNumberFormat="1" applyFont="1" applyBorder="1"/>
    <xf numFmtId="3" fontId="0" fillId="0" borderId="0" xfId="0" applyNumberFormat="1" applyBorder="1"/>
    <xf numFmtId="9" fontId="0" fillId="0" borderId="7" xfId="0" applyNumberFormat="1" applyBorder="1"/>
    <xf numFmtId="9" fontId="0" fillId="0" borderId="4" xfId="0" applyNumberFormat="1" applyBorder="1"/>
    <xf numFmtId="9" fontId="0" fillId="0" borderId="0" xfId="0" applyNumberFormat="1" applyBorder="1"/>
    <xf numFmtId="0" fontId="3" fillId="0" borderId="7" xfId="0" applyFont="1" applyBorder="1"/>
    <xf numFmtId="9" fontId="3" fillId="0" borderId="7" xfId="0" applyNumberFormat="1" applyFont="1" applyBorder="1"/>
    <xf numFmtId="9" fontId="0" fillId="0" borderId="8" xfId="0" applyNumberFormat="1" applyBorder="1"/>
    <xf numFmtId="3" fontId="3" fillId="0" borderId="1" xfId="0" applyNumberFormat="1" applyFont="1" applyBorder="1"/>
    <xf numFmtId="9" fontId="3" fillId="0" borderId="1" xfId="0" applyNumberFormat="1" applyFont="1" applyBorder="1"/>
    <xf numFmtId="3" fontId="3" fillId="0" borderId="6" xfId="0" applyNumberFormat="1" applyFont="1" applyBorder="1"/>
    <xf numFmtId="9" fontId="0" fillId="0" borderId="1" xfId="0" applyNumberFormat="1" applyBorder="1"/>
    <xf numFmtId="9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11" xfId="0" applyNumberFormat="1" applyBorder="1"/>
    <xf numFmtId="9" fontId="4" fillId="0" borderId="4" xfId="0" applyNumberFormat="1" applyFont="1" applyBorder="1"/>
    <xf numFmtId="9" fontId="4" fillId="0" borderId="7" xfId="0" applyNumberFormat="1" applyFont="1" applyBorder="1"/>
    <xf numFmtId="3" fontId="0" fillId="0" borderId="2" xfId="0" applyNumberFormat="1" applyBorder="1"/>
    <xf numFmtId="3" fontId="0" fillId="0" borderId="10" xfId="0" applyNumberFormat="1" applyBorder="1"/>
    <xf numFmtId="3" fontId="0" fillId="0" borderId="13" xfId="0" applyNumberFormat="1" applyBorder="1"/>
    <xf numFmtId="0" fontId="0" fillId="0" borderId="0" xfId="0" applyBorder="1"/>
    <xf numFmtId="3" fontId="3" fillId="0" borderId="7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" xfId="0" applyNumberFormat="1" applyFont="1" applyFill="1" applyBorder="1"/>
    <xf numFmtId="3" fontId="3" fillId="0" borderId="3" xfId="0" applyNumberFormat="1" applyFont="1" applyFill="1" applyBorder="1"/>
    <xf numFmtId="9" fontId="3" fillId="0" borderId="3" xfId="0" applyNumberFormat="1" applyFont="1" applyBorder="1"/>
    <xf numFmtId="3" fontId="3" fillId="0" borderId="14" xfId="0" applyNumberFormat="1" applyFont="1" applyBorder="1"/>
    <xf numFmtId="3" fontId="3" fillId="0" borderId="16" xfId="0" applyNumberFormat="1" applyFont="1" applyBorder="1"/>
    <xf numFmtId="9" fontId="4" fillId="0" borderId="12" xfId="0" applyNumberFormat="1" applyFont="1" applyBorder="1"/>
    <xf numFmtId="3" fontId="3" fillId="0" borderId="3" xfId="0" applyNumberFormat="1" applyFont="1" applyBorder="1"/>
    <xf numFmtId="3" fontId="4" fillId="0" borderId="4" xfId="0" applyNumberFormat="1" applyFont="1" applyBorder="1"/>
    <xf numFmtId="0" fontId="3" fillId="0" borderId="6" xfId="0" applyFont="1" applyFill="1" applyBorder="1"/>
    <xf numFmtId="9" fontId="0" fillId="0" borderId="4" xfId="13" applyFont="1" applyBorder="1"/>
    <xf numFmtId="9" fontId="4" fillId="0" borderId="17" xfId="0" applyNumberFormat="1" applyFont="1" applyBorder="1"/>
    <xf numFmtId="3" fontId="0" fillId="0" borderId="4" xfId="0" applyNumberFormat="1" applyBorder="1"/>
    <xf numFmtId="3" fontId="0" fillId="0" borderId="18" xfId="0" applyNumberFormat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9" fontId="3" fillId="2" borderId="3" xfId="0" applyNumberFormat="1" applyFont="1" applyFill="1" applyBorder="1"/>
    <xf numFmtId="9" fontId="0" fillId="0" borderId="12" xfId="0" applyNumberFormat="1" applyBorder="1"/>
    <xf numFmtId="0" fontId="3" fillId="0" borderId="19" xfId="0" applyFont="1" applyBorder="1" applyAlignment="1">
      <alignment horizontal="center"/>
    </xf>
    <xf numFmtId="9" fontId="4" fillId="0" borderId="20" xfId="0" applyNumberFormat="1" applyFont="1" applyBorder="1"/>
    <xf numFmtId="3" fontId="5" fillId="0" borderId="1" xfId="0" applyNumberFormat="1" applyFont="1" applyBorder="1"/>
    <xf numFmtId="9" fontId="3" fillId="0" borderId="21" xfId="0" applyNumberFormat="1" applyFont="1" applyBorder="1"/>
    <xf numFmtId="0" fontId="0" fillId="0" borderId="11" xfId="0" applyBorder="1"/>
    <xf numFmtId="0" fontId="3" fillId="0" borderId="18" xfId="0" applyFont="1" applyBorder="1"/>
    <xf numFmtId="3" fontId="3" fillId="0" borderId="18" xfId="0" applyNumberFormat="1" applyFont="1" applyBorder="1"/>
    <xf numFmtId="3" fontId="3" fillId="0" borderId="15" xfId="0" applyNumberFormat="1" applyFont="1" applyFill="1" applyBorder="1"/>
    <xf numFmtId="9" fontId="0" fillId="0" borderId="4" xfId="13" applyNumberFormat="1" applyFont="1" applyBorder="1"/>
    <xf numFmtId="9" fontId="0" fillId="0" borderId="11" xfId="13" applyNumberFormat="1" applyFont="1" applyBorder="1"/>
    <xf numFmtId="9" fontId="0" fillId="0" borderId="22" xfId="0" applyNumberFormat="1" applyBorder="1"/>
    <xf numFmtId="9" fontId="0" fillId="0" borderId="23" xfId="0" applyNumberFormat="1" applyBorder="1"/>
    <xf numFmtId="9" fontId="0" fillId="0" borderId="18" xfId="0" applyNumberFormat="1" applyBorder="1"/>
    <xf numFmtId="9" fontId="0" fillId="0" borderId="21" xfId="0" applyNumberFormat="1" applyBorder="1"/>
    <xf numFmtId="9" fontId="0" fillId="0" borderId="5" xfId="0" applyNumberFormat="1" applyBorder="1"/>
    <xf numFmtId="9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4" fillId="0" borderId="21" xfId="0" applyNumberFormat="1" applyFont="1" applyBorder="1"/>
    <xf numFmtId="0" fontId="3" fillId="0" borderId="9" xfId="0" applyFont="1" applyBorder="1"/>
    <xf numFmtId="3" fontId="3" fillId="0" borderId="14" xfId="0" applyNumberFormat="1" applyFont="1" applyFill="1" applyBorder="1"/>
    <xf numFmtId="0" fontId="3" fillId="0" borderId="19" xfId="0" applyFont="1" applyBorder="1"/>
    <xf numFmtId="9" fontId="3" fillId="0" borderId="20" xfId="0" applyNumberFormat="1" applyFont="1" applyBorder="1"/>
    <xf numFmtId="9" fontId="3" fillId="0" borderId="24" xfId="0" applyNumberFormat="1" applyFont="1" applyBorder="1"/>
    <xf numFmtId="9" fontId="3" fillId="2" borderId="15" xfId="0" applyNumberFormat="1" applyFont="1" applyFill="1" applyBorder="1"/>
    <xf numFmtId="9" fontId="3" fillId="0" borderId="18" xfId="0" applyNumberFormat="1" applyFont="1" applyBorder="1"/>
    <xf numFmtId="3" fontId="3" fillId="0" borderId="2" xfId="0" applyNumberFormat="1" applyFont="1" applyBorder="1"/>
    <xf numFmtId="9" fontId="3" fillId="0" borderId="15" xfId="0" applyNumberFormat="1" applyFont="1" applyBorder="1"/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3" fontId="3" fillId="3" borderId="4" xfId="0" applyNumberFormat="1" applyFont="1" applyFill="1" applyBorder="1"/>
    <xf numFmtId="9" fontId="3" fillId="3" borderId="4" xfId="0" applyNumberFormat="1" applyFont="1" applyFill="1" applyBorder="1"/>
    <xf numFmtId="0" fontId="0" fillId="3" borderId="0" xfId="0" applyFill="1"/>
    <xf numFmtId="9" fontId="0" fillId="3" borderId="4" xfId="0" applyNumberFormat="1" applyFill="1" applyBorder="1"/>
    <xf numFmtId="9" fontId="0" fillId="3" borderId="18" xfId="0" applyNumberFormat="1" applyFill="1" applyBorder="1"/>
    <xf numFmtId="3" fontId="3" fillId="3" borderId="3" xfId="0" applyNumberFormat="1" applyFont="1" applyFill="1" applyBorder="1"/>
    <xf numFmtId="9" fontId="3" fillId="3" borderId="3" xfId="0" applyNumberFormat="1" applyFont="1" applyFill="1" applyBorder="1"/>
    <xf numFmtId="3" fontId="3" fillId="3" borderId="16" xfId="0" applyNumberFormat="1" applyFont="1" applyFill="1" applyBorder="1"/>
    <xf numFmtId="9" fontId="3" fillId="3" borderId="14" xfId="0" applyNumberFormat="1" applyFont="1" applyFill="1" applyBorder="1"/>
    <xf numFmtId="3" fontId="3" fillId="3" borderId="14" xfId="0" applyNumberFormat="1" applyFont="1" applyFill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5" xfId="0" applyFont="1" applyFill="1" applyBorder="1"/>
    <xf numFmtId="0" fontId="4" fillId="0" borderId="28" xfId="0" applyFont="1" applyFill="1" applyBorder="1"/>
    <xf numFmtId="0" fontId="4" fillId="0" borderId="26" xfId="0" applyFont="1" applyFill="1" applyBorder="1"/>
    <xf numFmtId="0" fontId="4" fillId="0" borderId="29" xfId="0" applyFont="1" applyFill="1" applyBorder="1"/>
    <xf numFmtId="0" fontId="4" fillId="0" borderId="27" xfId="0" applyFont="1" applyFill="1" applyBorder="1"/>
    <xf numFmtId="0" fontId="4" fillId="0" borderId="28" xfId="0" applyFont="1" applyBorder="1"/>
    <xf numFmtId="0" fontId="3" fillId="3" borderId="0" xfId="0" applyFont="1" applyFill="1"/>
    <xf numFmtId="0" fontId="3" fillId="3" borderId="2" xfId="0" applyFont="1" applyFill="1" applyBorder="1"/>
    <xf numFmtId="0" fontId="3" fillId="3" borderId="4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30" xfId="0" applyFont="1" applyBorder="1"/>
    <xf numFmtId="9" fontId="0" fillId="0" borderId="31" xfId="0" applyNumberFormat="1" applyBorder="1"/>
    <xf numFmtId="3" fontId="3" fillId="0" borderId="0" xfId="0" applyNumberFormat="1" applyFont="1" applyBorder="1"/>
    <xf numFmtId="3" fontId="3" fillId="0" borderId="4" xfId="0" applyNumberFormat="1" applyFont="1" applyFill="1" applyBorder="1"/>
    <xf numFmtId="9" fontId="0" fillId="0" borderId="30" xfId="0" applyNumberFormat="1" applyBorder="1"/>
    <xf numFmtId="9" fontId="0" fillId="0" borderId="30" xfId="13" applyFont="1" applyBorder="1"/>
    <xf numFmtId="9" fontId="0" fillId="0" borderId="30" xfId="13" applyNumberFormat="1" applyFont="1" applyBorder="1"/>
    <xf numFmtId="0" fontId="3" fillId="0" borderId="11" xfId="0" applyFont="1" applyBorder="1"/>
    <xf numFmtId="0" fontId="3" fillId="0" borderId="22" xfId="0" applyFont="1" applyBorder="1"/>
    <xf numFmtId="9" fontId="4" fillId="0" borderId="24" xfId="0" applyNumberFormat="1" applyFont="1" applyBorder="1"/>
    <xf numFmtId="3" fontId="3" fillId="2" borderId="2" xfId="0" applyNumberFormat="1" applyFont="1" applyFill="1" applyBorder="1"/>
    <xf numFmtId="9" fontId="3" fillId="2" borderId="13" xfId="0" applyNumberFormat="1" applyFont="1" applyFill="1" applyBorder="1"/>
    <xf numFmtId="9" fontId="3" fillId="2" borderId="2" xfId="0" applyNumberFormat="1" applyFont="1" applyFill="1" applyBorder="1"/>
    <xf numFmtId="3" fontId="3" fillId="0" borderId="30" xfId="0" applyNumberFormat="1" applyFont="1" applyBorder="1"/>
    <xf numFmtId="9" fontId="3" fillId="0" borderId="30" xfId="0" applyNumberFormat="1" applyFont="1" applyBorder="1"/>
    <xf numFmtId="0" fontId="4" fillId="0" borderId="30" xfId="0" applyFont="1" applyBorder="1"/>
    <xf numFmtId="9" fontId="4" fillId="0" borderId="30" xfId="0" applyNumberFormat="1" applyFont="1" applyBorder="1"/>
    <xf numFmtId="0" fontId="4" fillId="0" borderId="30" xfId="0" applyFont="1" applyFill="1" applyBorder="1"/>
    <xf numFmtId="0" fontId="3" fillId="0" borderId="30" xfId="0" applyFont="1" applyBorder="1"/>
    <xf numFmtId="0" fontId="3" fillId="2" borderId="2" xfId="0" applyFont="1" applyFill="1" applyBorder="1"/>
    <xf numFmtId="0" fontId="0" fillId="0" borderId="30" xfId="0" applyBorder="1"/>
    <xf numFmtId="0" fontId="4" fillId="0" borderId="32" xfId="0" applyFont="1" applyBorder="1"/>
    <xf numFmtId="3" fontId="3" fillId="2" borderId="13" xfId="0" applyNumberFormat="1" applyFont="1" applyFill="1" applyBorder="1"/>
    <xf numFmtId="9" fontId="0" fillId="0" borderId="11" xfId="0" applyNumberFormat="1" applyBorder="1"/>
    <xf numFmtId="3" fontId="3" fillId="3" borderId="0" xfId="0" applyNumberFormat="1" applyFont="1" applyFill="1" applyBorder="1"/>
    <xf numFmtId="3" fontId="3" fillId="3" borderId="30" xfId="0" applyNumberFormat="1" applyFont="1" applyFill="1" applyBorder="1"/>
    <xf numFmtId="9" fontId="3" fillId="3" borderId="30" xfId="0" applyNumberFormat="1" applyFont="1" applyFill="1" applyBorder="1"/>
    <xf numFmtId="9" fontId="0" fillId="3" borderId="30" xfId="0" applyNumberFormat="1" applyFill="1" applyBorder="1"/>
    <xf numFmtId="9" fontId="0" fillId="3" borderId="30" xfId="13" applyFont="1" applyFill="1" applyBorder="1"/>
    <xf numFmtId="9" fontId="0" fillId="3" borderId="30" xfId="13" applyNumberFormat="1" applyFont="1" applyFill="1" applyBorder="1"/>
    <xf numFmtId="0" fontId="3" fillId="3" borderId="25" xfId="0" applyFont="1" applyFill="1" applyBorder="1"/>
    <xf numFmtId="9" fontId="0" fillId="3" borderId="33" xfId="0" applyNumberFormat="1" applyFill="1" applyBorder="1"/>
    <xf numFmtId="0" fontId="3" fillId="0" borderId="25" xfId="0" applyFont="1" applyBorder="1"/>
    <xf numFmtId="9" fontId="0" fillId="0" borderId="33" xfId="0" applyNumberFormat="1" applyBorder="1"/>
    <xf numFmtId="9" fontId="0" fillId="3" borderId="11" xfId="0" applyNumberFormat="1" applyFill="1" applyBorder="1"/>
    <xf numFmtId="3" fontId="3" fillId="3" borderId="2" xfId="0" applyNumberFormat="1" applyFont="1" applyFill="1" applyBorder="1"/>
    <xf numFmtId="9" fontId="4" fillId="0" borderId="33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0" fillId="0" borderId="15" xfId="0" applyBorder="1" applyAlignment="1"/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</cellXfs>
  <cellStyles count="14">
    <cellStyle name="Normal" xfId="0" builtinId="0"/>
    <cellStyle name="Normal 2 10" xfId="1"/>
    <cellStyle name="Normal 2 11" xfId="2"/>
    <cellStyle name="Normal 2 12" xfId="3"/>
    <cellStyle name="Normal 2 2" xfId="4"/>
    <cellStyle name="Normal 2 3" xfId="5"/>
    <cellStyle name="Normal 2 4" xfId="6"/>
    <cellStyle name="Normal 2 5" xfId="7"/>
    <cellStyle name="Normal 2 6" xfId="8"/>
    <cellStyle name="Normal 2 7" xfId="9"/>
    <cellStyle name="Normal 2 8" xfId="10"/>
    <cellStyle name="Normal 2 9" xfId="11"/>
    <cellStyle name="Normal 45" xfId="12"/>
    <cellStyle name="Percent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108" zoomScaleNormal="108" workbookViewId="0">
      <selection activeCell="A3" sqref="A3"/>
    </sheetView>
  </sheetViews>
  <sheetFormatPr defaultRowHeight="12.75" x14ac:dyDescent="0.2"/>
  <cols>
    <col min="1" max="1" width="16.28515625" customWidth="1"/>
    <col min="2" max="2" width="8.28515625" customWidth="1"/>
    <col min="3" max="3" width="6.140625" customWidth="1"/>
    <col min="4" max="4" width="6.5703125" customWidth="1"/>
    <col min="5" max="5" width="6.140625" customWidth="1"/>
    <col min="6" max="6" width="6.7109375" customWidth="1"/>
    <col min="7" max="9" width="6.140625" customWidth="1"/>
    <col min="10" max="10" width="6.5703125" bestFit="1" customWidth="1"/>
    <col min="11" max="11" width="6.140625" customWidth="1"/>
    <col min="12" max="12" width="6.28515625" customWidth="1"/>
    <col min="13" max="13" width="6.140625" customWidth="1"/>
    <col min="14" max="14" width="6.42578125" customWidth="1"/>
    <col min="15" max="15" width="6.140625" customWidth="1"/>
    <col min="16" max="16" width="6.7109375" customWidth="1"/>
    <col min="17" max="17" width="6.140625" customWidth="1"/>
    <col min="18" max="18" width="6.7109375" customWidth="1"/>
    <col min="19" max="21" width="6.140625" customWidth="1"/>
  </cols>
  <sheetData>
    <row r="1" spans="1:14" x14ac:dyDescent="0.2">
      <c r="A1" s="1" t="s">
        <v>28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5"/>
      <c r="L3" s="73" t="s">
        <v>3</v>
      </c>
      <c r="M3" s="74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6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9"/>
      <c r="M5" s="2"/>
      <c r="N5" s="15"/>
    </row>
    <row r="6" spans="1:14" ht="15" x14ac:dyDescent="0.25">
      <c r="A6" s="124" t="s">
        <v>5</v>
      </c>
      <c r="B6" s="130">
        <f>D6+F6+H6+J6+L6</f>
        <v>2540</v>
      </c>
      <c r="C6" s="131">
        <f>B6/$B$12</f>
        <v>5.5254628118949725E-2</v>
      </c>
      <c r="D6" s="117">
        <v>670</v>
      </c>
      <c r="E6" s="121">
        <f>D6/$D$12</f>
        <v>5.3720333547145609E-2</v>
      </c>
      <c r="F6" s="117">
        <v>441</v>
      </c>
      <c r="G6" s="121">
        <f>F6/$F$12</f>
        <v>4.9729364005412717E-2</v>
      </c>
      <c r="H6" s="117">
        <v>248</v>
      </c>
      <c r="I6" s="122">
        <f>H6/$H$12</f>
        <v>4.0397458869522722E-2</v>
      </c>
      <c r="J6" s="117">
        <v>779</v>
      </c>
      <c r="K6" s="123">
        <f>J6/$J$12</f>
        <v>6.6410912190963345E-2</v>
      </c>
      <c r="L6" s="117">
        <v>402</v>
      </c>
      <c r="M6" s="69">
        <f>L6/$L$12</f>
        <v>5.9467455621301776E-2</v>
      </c>
      <c r="N6" s="15"/>
    </row>
    <row r="7" spans="1:14" ht="15" x14ac:dyDescent="0.25">
      <c r="A7" s="125" t="s">
        <v>6</v>
      </c>
      <c r="B7" s="130">
        <f>D7+F7+H7+J7+L7</f>
        <v>17484</v>
      </c>
      <c r="C7" s="131">
        <f>B7/$B$12</f>
        <v>0.38034327481563662</v>
      </c>
      <c r="D7" s="117">
        <v>3149</v>
      </c>
      <c r="E7" s="121">
        <f>D7/$D$12</f>
        <v>0.25248556767158437</v>
      </c>
      <c r="F7" s="117">
        <v>3101</v>
      </c>
      <c r="G7" s="121">
        <f>F7/$F$12</f>
        <v>0.34968425800631486</v>
      </c>
      <c r="H7" s="117">
        <v>4515</v>
      </c>
      <c r="I7" s="121">
        <f t="shared" ref="I7:I12" si="0">H7/$H$12</f>
        <v>0.73546180159635122</v>
      </c>
      <c r="J7" s="117">
        <v>3548</v>
      </c>
      <c r="K7" s="121">
        <f t="shared" ref="K7:K12" si="1">J7/$J$12</f>
        <v>0.30247229326513214</v>
      </c>
      <c r="L7" s="117">
        <v>3171</v>
      </c>
      <c r="M7" s="70">
        <f t="shared" ref="M7:M12" si="2">L7/$L$12</f>
        <v>0.46908284023668639</v>
      </c>
      <c r="N7" s="15"/>
    </row>
    <row r="8" spans="1:14" ht="15" x14ac:dyDescent="0.25">
      <c r="A8" s="124" t="s">
        <v>7</v>
      </c>
      <c r="B8" s="130">
        <f>D8+F8+H8+J8+L8</f>
        <v>7296</v>
      </c>
      <c r="C8" s="131">
        <f>B8/$B$12</f>
        <v>0.15871565620309339</v>
      </c>
      <c r="D8" s="117">
        <v>2003</v>
      </c>
      <c r="E8" s="121">
        <f>D8/$D$12</f>
        <v>0.16059974342527261</v>
      </c>
      <c r="F8" s="117">
        <v>1369</v>
      </c>
      <c r="G8" s="121">
        <f>F8/$F$12</f>
        <v>0.15437528191249436</v>
      </c>
      <c r="H8" s="117">
        <v>711</v>
      </c>
      <c r="I8" s="121">
        <f t="shared" si="0"/>
        <v>0.11581690829125264</v>
      </c>
      <c r="J8" s="117">
        <v>1979</v>
      </c>
      <c r="K8" s="121">
        <f t="shared" si="1"/>
        <v>0.16871270247229325</v>
      </c>
      <c r="L8" s="117">
        <v>1234</v>
      </c>
      <c r="M8" s="70">
        <f t="shared" si="2"/>
        <v>0.18254437869822485</v>
      </c>
      <c r="N8" s="15"/>
    </row>
    <row r="9" spans="1:14" ht="15" x14ac:dyDescent="0.25">
      <c r="A9" s="125" t="s">
        <v>8</v>
      </c>
      <c r="B9" s="130">
        <f>D9+F9+H9+J9+L9</f>
        <v>6423</v>
      </c>
      <c r="C9" s="131">
        <f>B9/$B$12</f>
        <v>0.13972459701102918</v>
      </c>
      <c r="D9" s="117">
        <v>2268</v>
      </c>
      <c r="E9" s="121">
        <f>D9/$D$12</f>
        <v>0.18184733803720335</v>
      </c>
      <c r="F9" s="117">
        <v>1251</v>
      </c>
      <c r="G9" s="121">
        <f>F9/$F$12</f>
        <v>0.14106901217861975</v>
      </c>
      <c r="H9" s="117">
        <v>246</v>
      </c>
      <c r="I9" s="121">
        <f t="shared" si="0"/>
        <v>4.0071672910897541E-2</v>
      </c>
      <c r="J9" s="117">
        <v>1966</v>
      </c>
      <c r="K9" s="121">
        <f t="shared" si="1"/>
        <v>0.16760443307757886</v>
      </c>
      <c r="L9" s="117">
        <v>692</v>
      </c>
      <c r="M9" s="70">
        <f t="shared" si="2"/>
        <v>0.10236686390532544</v>
      </c>
      <c r="N9" s="15"/>
    </row>
    <row r="10" spans="1:14" ht="15.75" thickBot="1" x14ac:dyDescent="0.3">
      <c r="A10" s="124" t="s">
        <v>9</v>
      </c>
      <c r="B10" s="130">
        <f>D10+F10+H10+J10+L10</f>
        <v>12226</v>
      </c>
      <c r="C10" s="131">
        <f>B10/$B$12</f>
        <v>0.26596184385129107</v>
      </c>
      <c r="D10" s="117">
        <v>4382</v>
      </c>
      <c r="E10" s="121">
        <f>D10/$D$12</f>
        <v>0.35134701731879409</v>
      </c>
      <c r="F10" s="117">
        <v>2706</v>
      </c>
      <c r="G10" s="121">
        <f>F10/$F$12</f>
        <v>0.3051420838971583</v>
      </c>
      <c r="H10" s="117">
        <v>419</v>
      </c>
      <c r="I10" s="121">
        <f t="shared" si="0"/>
        <v>6.8252158331975898E-2</v>
      </c>
      <c r="J10" s="117">
        <v>3458</v>
      </c>
      <c r="K10" s="121">
        <f t="shared" si="1"/>
        <v>0.29479965899403238</v>
      </c>
      <c r="L10" s="117">
        <v>1261</v>
      </c>
      <c r="M10" s="118">
        <f t="shared" si="2"/>
        <v>0.18653846153846154</v>
      </c>
      <c r="N10" s="15"/>
    </row>
    <row r="11" spans="1:14" ht="13.5" thickBot="1" x14ac:dyDescent="0.25">
      <c r="A11" s="2"/>
      <c r="B11" s="10"/>
      <c r="C11" s="11"/>
      <c r="D11" s="119"/>
      <c r="E11" s="14"/>
      <c r="F11" s="120"/>
      <c r="G11" s="14"/>
      <c r="H11" s="10"/>
      <c r="I11" s="14"/>
      <c r="J11" s="10"/>
      <c r="K11" s="14"/>
      <c r="L11" s="10"/>
      <c r="M11" s="22"/>
      <c r="N11" s="23"/>
    </row>
    <row r="12" spans="1:14" ht="13.5" thickBot="1" x14ac:dyDescent="0.25">
      <c r="A12" s="5" t="s">
        <v>10</v>
      </c>
      <c r="B12" s="41">
        <f>SUM(B6:B11)</f>
        <v>45969</v>
      </c>
      <c r="C12" s="42">
        <f>B12/$B$12</f>
        <v>1</v>
      </c>
      <c r="D12" s="44">
        <f>SUM(D6:D10)</f>
        <v>12472</v>
      </c>
      <c r="E12" s="42">
        <f>D12/$D$12</f>
        <v>1</v>
      </c>
      <c r="F12" s="44">
        <f>SUM(F6:F10)</f>
        <v>8868</v>
      </c>
      <c r="G12" s="42">
        <f>F12/$F$12</f>
        <v>1</v>
      </c>
      <c r="H12" s="44">
        <f>SUM(H6:H10)</f>
        <v>6139</v>
      </c>
      <c r="I12" s="42">
        <f t="shared" si="0"/>
        <v>1</v>
      </c>
      <c r="J12" s="44">
        <f>SUM(J6:J10)</f>
        <v>11730</v>
      </c>
      <c r="K12" s="42">
        <f t="shared" si="1"/>
        <v>1</v>
      </c>
      <c r="L12" s="44">
        <f>SUM(L6:L10)</f>
        <v>6760</v>
      </c>
      <c r="M12" s="42">
        <f t="shared" si="2"/>
        <v>1</v>
      </c>
    </row>
    <row r="16" spans="1:14" x14ac:dyDescent="0.2">
      <c r="A16" s="1" t="s">
        <v>26</v>
      </c>
    </row>
    <row r="17" spans="1:21" ht="13.5" thickBot="1" x14ac:dyDescent="0.25">
      <c r="A17" s="1" t="s">
        <v>27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24" t="s">
        <v>5</v>
      </c>
      <c r="B21" s="130">
        <f>D21+F21+H21+J21+L21+N21+P21+R21+T21</f>
        <v>2540</v>
      </c>
      <c r="C21" s="131">
        <f>B21/$B$28</f>
        <v>5.5254628118949725E-2</v>
      </c>
      <c r="D21" s="132">
        <v>38</v>
      </c>
      <c r="E21" s="133">
        <f>D21/$D$28</f>
        <v>0.1623931623931624</v>
      </c>
      <c r="F21" s="132">
        <v>311</v>
      </c>
      <c r="G21" s="133">
        <f>F21/$F$28</f>
        <v>8.0905306971904262E-2</v>
      </c>
      <c r="H21" s="132">
        <v>481</v>
      </c>
      <c r="I21" s="133">
        <f>H21/$H$28</f>
        <v>7.1801761456933871E-2</v>
      </c>
      <c r="J21" s="134">
        <v>717</v>
      </c>
      <c r="K21" s="133">
        <f>J21/$J$28</f>
        <v>6.2543614794138169E-2</v>
      </c>
      <c r="L21" s="134">
        <v>462</v>
      </c>
      <c r="M21" s="133">
        <f>L21/$L$28</f>
        <v>5.0864251899152266E-2</v>
      </c>
      <c r="N21" s="134">
        <v>215</v>
      </c>
      <c r="O21" s="133">
        <f>N21/$N$28</f>
        <v>4.1910331384015592E-2</v>
      </c>
      <c r="P21" s="134">
        <v>185</v>
      </c>
      <c r="Q21" s="133">
        <f>P21/$P$28</f>
        <v>3.4560059779562863E-2</v>
      </c>
      <c r="R21" s="132">
        <v>128</v>
      </c>
      <c r="S21" s="133">
        <f>R21/$R$28</f>
        <v>3.2258064516129031E-2</v>
      </c>
      <c r="T21" s="132">
        <v>3</v>
      </c>
      <c r="U21" s="58">
        <f>T21/$T$28</f>
        <v>1.5463917525773196E-2</v>
      </c>
    </row>
    <row r="22" spans="1:21" x14ac:dyDescent="0.2">
      <c r="A22" s="125" t="s">
        <v>6</v>
      </c>
      <c r="B22" s="130">
        <f>D22+F22+H22+J22+L22+N22+P22+R22+T22</f>
        <v>17484</v>
      </c>
      <c r="C22" s="131">
        <f t="shared" ref="C22:C28" si="3">B22/$B$28</f>
        <v>0.38034327481563662</v>
      </c>
      <c r="D22" s="132">
        <v>124</v>
      </c>
      <c r="E22" s="133">
        <f>D22/$D$28</f>
        <v>0.52991452991452992</v>
      </c>
      <c r="F22" s="132">
        <v>1799</v>
      </c>
      <c r="G22" s="133">
        <f>F22/$F$28</f>
        <v>0.46800208116545267</v>
      </c>
      <c r="H22" s="132">
        <v>2804</v>
      </c>
      <c r="I22" s="133">
        <f>H22/$H$28</f>
        <v>0.41856993581131513</v>
      </c>
      <c r="J22" s="134">
        <v>4602</v>
      </c>
      <c r="K22" s="133">
        <f>J22/$J$28</f>
        <v>0.40143056524773202</v>
      </c>
      <c r="L22" s="134">
        <v>3663</v>
      </c>
      <c r="M22" s="133">
        <f>L22/$L$28</f>
        <v>0.40328085434327865</v>
      </c>
      <c r="N22" s="134">
        <v>1791</v>
      </c>
      <c r="O22" s="133">
        <f t="shared" ref="O22:O28" si="4">N22/$N$28</f>
        <v>0.34912280701754383</v>
      </c>
      <c r="P22" s="134">
        <v>1640</v>
      </c>
      <c r="Q22" s="133">
        <f>P22/$P$28</f>
        <v>0.30637025966747616</v>
      </c>
      <c r="R22" s="132">
        <v>1017</v>
      </c>
      <c r="S22" s="133">
        <f>R22/$R$28</f>
        <v>0.25630040322580644</v>
      </c>
      <c r="T22" s="132">
        <v>44</v>
      </c>
      <c r="U22" s="76">
        <f>T22/$T$28</f>
        <v>0.22680412371134021</v>
      </c>
    </row>
    <row r="23" spans="1:21" x14ac:dyDescent="0.2">
      <c r="A23" s="124" t="s">
        <v>7</v>
      </c>
      <c r="B23" s="130">
        <f>D23+F23+H23+J23+L23+N23+P23+R23+T23</f>
        <v>7296</v>
      </c>
      <c r="C23" s="131">
        <f t="shared" si="3"/>
        <v>0.15871565620309339</v>
      </c>
      <c r="D23" s="132">
        <v>49</v>
      </c>
      <c r="E23" s="133">
        <f>D23/$D$28</f>
        <v>0.20940170940170941</v>
      </c>
      <c r="F23" s="132">
        <v>687</v>
      </c>
      <c r="G23" s="133">
        <f>F23/$F$28</f>
        <v>0.17872008324661812</v>
      </c>
      <c r="H23" s="132">
        <v>1196</v>
      </c>
      <c r="I23" s="133">
        <f>H23/$H$28</f>
        <v>0.17853410956859234</v>
      </c>
      <c r="J23" s="134">
        <v>1965</v>
      </c>
      <c r="K23" s="133">
        <f>J23/$J$28</f>
        <v>0.17140614096301465</v>
      </c>
      <c r="L23" s="134">
        <v>1447</v>
      </c>
      <c r="M23" s="133">
        <f>L23/$L$28</f>
        <v>0.15930859848067819</v>
      </c>
      <c r="N23" s="134">
        <v>731</v>
      </c>
      <c r="O23" s="133">
        <f t="shared" si="4"/>
        <v>0.14249512670565301</v>
      </c>
      <c r="P23" s="134">
        <v>730</v>
      </c>
      <c r="Q23" s="133">
        <f>P23/$P$28</f>
        <v>0.1363721277788156</v>
      </c>
      <c r="R23" s="132">
        <v>472</v>
      </c>
      <c r="S23" s="133">
        <f>R23/$R$28</f>
        <v>0.11895161290322581</v>
      </c>
      <c r="T23" s="132">
        <v>19</v>
      </c>
      <c r="U23" s="76">
        <f>T23/$T$28</f>
        <v>9.7938144329896906E-2</v>
      </c>
    </row>
    <row r="24" spans="1:21" x14ac:dyDescent="0.2">
      <c r="A24" s="125" t="s">
        <v>8</v>
      </c>
      <c r="B24" s="130">
        <f>D24+F24+H24+J24+L24+N24+P24+R24+T24</f>
        <v>6424</v>
      </c>
      <c r="C24" s="131">
        <f t="shared" si="3"/>
        <v>0.13974635080162717</v>
      </c>
      <c r="D24" s="132">
        <v>16</v>
      </c>
      <c r="E24" s="133">
        <f>D24/$D$28</f>
        <v>6.8376068376068383E-2</v>
      </c>
      <c r="F24" s="132">
        <v>552</v>
      </c>
      <c r="G24" s="133">
        <f>F24/$F$28</f>
        <v>0.14360041623309053</v>
      </c>
      <c r="H24" s="132">
        <v>1056</v>
      </c>
      <c r="I24" s="133">
        <f>H24/$H$28</f>
        <v>0.15763546798029557</v>
      </c>
      <c r="J24" s="134">
        <v>1638</v>
      </c>
      <c r="K24" s="133">
        <f>J24/$J$28</f>
        <v>0.14288206559665037</v>
      </c>
      <c r="L24" s="134">
        <v>1169</v>
      </c>
      <c r="M24" s="133">
        <f>L24/$L$28</f>
        <v>0.12870197071452164</v>
      </c>
      <c r="N24" s="134">
        <v>721</v>
      </c>
      <c r="O24" s="133">
        <f t="shared" si="4"/>
        <v>0.14054580896686159</v>
      </c>
      <c r="P24" s="134">
        <v>709</v>
      </c>
      <c r="Q24" s="133">
        <f>P24/$P$28</f>
        <v>0.13244909396600038</v>
      </c>
      <c r="R24" s="132">
        <v>532</v>
      </c>
      <c r="S24" s="133">
        <f>R24/$R$28</f>
        <v>0.13407258064516128</v>
      </c>
      <c r="T24" s="132">
        <v>31</v>
      </c>
      <c r="U24" s="76">
        <f>T24/$T$28</f>
        <v>0.15979381443298968</v>
      </c>
    </row>
    <row r="25" spans="1:21" ht="13.5" thickBot="1" x14ac:dyDescent="0.25">
      <c r="A25" s="124" t="s">
        <v>9</v>
      </c>
      <c r="B25" s="130">
        <f>D25+F25+H25+J25+L25+N25+P25+R25+T25</f>
        <v>12225</v>
      </c>
      <c r="C25" s="131">
        <f t="shared" si="3"/>
        <v>0.26594009006069308</v>
      </c>
      <c r="D25" s="132">
        <v>7</v>
      </c>
      <c r="E25" s="133">
        <f>D25/$D$28</f>
        <v>2.9914529914529916E-2</v>
      </c>
      <c r="F25" s="132">
        <v>495</v>
      </c>
      <c r="G25" s="133">
        <f>F25/$F$28</f>
        <v>0.12877211238293446</v>
      </c>
      <c r="H25" s="132">
        <v>1162</v>
      </c>
      <c r="I25" s="133">
        <f>H25/$H$28</f>
        <v>0.17345872518286312</v>
      </c>
      <c r="J25" s="134">
        <v>2542</v>
      </c>
      <c r="K25" s="133">
        <f>J25/$J$28</f>
        <v>0.22173761339846476</v>
      </c>
      <c r="L25" s="134">
        <v>2342</v>
      </c>
      <c r="M25" s="133">
        <f>L25/$L$28</f>
        <v>0.25784432456236928</v>
      </c>
      <c r="N25" s="134">
        <v>1672</v>
      </c>
      <c r="O25" s="133">
        <f t="shared" si="4"/>
        <v>0.32592592592592595</v>
      </c>
      <c r="P25" s="134">
        <v>2089</v>
      </c>
      <c r="Q25" s="133">
        <f>P25/$P$28</f>
        <v>0.39024845880814496</v>
      </c>
      <c r="R25" s="132">
        <v>1819</v>
      </c>
      <c r="S25" s="133">
        <f>R25/$R$28</f>
        <v>0.45841733870967744</v>
      </c>
      <c r="T25" s="132">
        <v>97</v>
      </c>
      <c r="U25" s="126">
        <f>T25/$T$28</f>
        <v>0.5</v>
      </c>
    </row>
    <row r="26" spans="1:21" ht="13.5" thickBot="1" x14ac:dyDescent="0.25">
      <c r="A26" s="53" t="s">
        <v>21</v>
      </c>
      <c r="B26" s="127">
        <f>SUM(B24:B25)</f>
        <v>18649</v>
      </c>
      <c r="C26" s="128">
        <f>B26/B28</f>
        <v>0.40568644086232025</v>
      </c>
      <c r="D26" s="127">
        <f>SUM(D24:D25)</f>
        <v>23</v>
      </c>
      <c r="E26" s="129">
        <f>D26/D28</f>
        <v>9.8290598290598288E-2</v>
      </c>
      <c r="F26" s="127">
        <f>SUM(F24:F25)</f>
        <v>1047</v>
      </c>
      <c r="G26" s="129">
        <f>F26/F28</f>
        <v>0.27237252861602496</v>
      </c>
      <c r="H26" s="127">
        <f>SUM(H24:H25)</f>
        <v>2218</v>
      </c>
      <c r="I26" s="129">
        <f>H26/H28</f>
        <v>0.33109419316315869</v>
      </c>
      <c r="J26" s="127">
        <f>SUM(J24:J25)</f>
        <v>4180</v>
      </c>
      <c r="K26" s="129">
        <f>J26/J28</f>
        <v>0.36461967899511516</v>
      </c>
      <c r="L26" s="127">
        <f>SUM(L24:L25)</f>
        <v>3511</v>
      </c>
      <c r="M26" s="129">
        <f>L26/L28</f>
        <v>0.38654629527689088</v>
      </c>
      <c r="N26" s="127">
        <f>SUM(N24:N25)</f>
        <v>2393</v>
      </c>
      <c r="O26" s="129">
        <f>N26/N28</f>
        <v>0.46647173489278754</v>
      </c>
      <c r="P26" s="127">
        <f>SUM(P24:P25)</f>
        <v>2798</v>
      </c>
      <c r="Q26" s="129">
        <f>P26/P28</f>
        <v>0.52269755277414531</v>
      </c>
      <c r="R26" s="127">
        <f>SUM(R24:R25)</f>
        <v>2351</v>
      </c>
      <c r="S26" s="129">
        <f>R26/R28</f>
        <v>0.59248991935483875</v>
      </c>
      <c r="T26" s="127">
        <f>SUM(T24:T25)</f>
        <v>128</v>
      </c>
      <c r="U26" s="55">
        <f>T26/T28</f>
        <v>0.65979381443298968</v>
      </c>
    </row>
    <row r="27" spans="1:21" ht="13.5" thickBot="1" x14ac:dyDescent="0.25">
      <c r="A27" s="7"/>
      <c r="B27" s="84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45969</v>
      </c>
      <c r="C28" s="42">
        <f t="shared" si="3"/>
        <v>1</v>
      </c>
      <c r="D28" s="46">
        <f>SUM(D21:D25)</f>
        <v>234</v>
      </c>
      <c r="E28" s="42">
        <f>D28/$D$28</f>
        <v>1</v>
      </c>
      <c r="F28" s="43">
        <f>SUM(F21:F25)</f>
        <v>3844</v>
      </c>
      <c r="G28" s="42">
        <f>F28/$F$28</f>
        <v>1</v>
      </c>
      <c r="H28" s="43">
        <f>SUM(H21:H25)</f>
        <v>6699</v>
      </c>
      <c r="I28" s="42">
        <f>H28/$H$28</f>
        <v>1</v>
      </c>
      <c r="J28" s="43">
        <f>SUM(J21:J25)</f>
        <v>11464</v>
      </c>
      <c r="K28" s="42">
        <f>J28/$J$28</f>
        <v>1</v>
      </c>
      <c r="L28" s="43">
        <f>SUM(L21:L25)</f>
        <v>9083</v>
      </c>
      <c r="M28" s="42">
        <f>L28/$L$28</f>
        <v>1</v>
      </c>
      <c r="N28" s="46">
        <f>SUM(N21:N25)</f>
        <v>5130</v>
      </c>
      <c r="O28" s="42">
        <f t="shared" si="4"/>
        <v>1</v>
      </c>
      <c r="P28" s="44">
        <f>SUM(P21:P25)</f>
        <v>5353</v>
      </c>
      <c r="Q28" s="42">
        <f>P28/$P$28</f>
        <v>1</v>
      </c>
      <c r="R28" s="43">
        <f>SUM(R21:R25)</f>
        <v>3968</v>
      </c>
      <c r="S28" s="42">
        <f>R28/$R$28</f>
        <v>1</v>
      </c>
      <c r="T28" s="43">
        <f>SUM(T21:T25)</f>
        <v>194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T18:U18"/>
    <mergeCell ref="L18:M18"/>
    <mergeCell ref="N18:O18"/>
    <mergeCell ref="P18:Q18"/>
    <mergeCell ref="B18:C18"/>
    <mergeCell ref="R18:S18"/>
    <mergeCell ref="D18:E18"/>
    <mergeCell ref="F18:G18"/>
    <mergeCell ref="H18:I18"/>
    <mergeCell ref="J18:K18"/>
    <mergeCell ref="B3:C3"/>
    <mergeCell ref="D3:E3"/>
    <mergeCell ref="F3:G3"/>
    <mergeCell ref="H3:I3"/>
    <mergeCell ref="J3:K3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7" zoomScaleNormal="97" workbookViewId="0">
      <selection activeCell="X14" sqref="X14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42578125" customWidth="1"/>
    <col min="11" max="21" width="6.140625" customWidth="1"/>
  </cols>
  <sheetData>
    <row r="1" spans="1:14" x14ac:dyDescent="0.2">
      <c r="A1" s="1" t="s">
        <v>46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8"/>
      <c r="L5" s="2"/>
      <c r="M5" s="2"/>
      <c r="N5" s="15"/>
    </row>
    <row r="6" spans="1:14" x14ac:dyDescent="0.2">
      <c r="A6" s="7" t="s">
        <v>5</v>
      </c>
      <c r="B6" s="10">
        <f>D6+F6+H6+J6+L6</f>
        <v>2915</v>
      </c>
      <c r="C6" s="11">
        <f>B6/$B$12</f>
        <v>8.6483118732569864E-2</v>
      </c>
      <c r="D6" s="137">
        <v>869</v>
      </c>
      <c r="E6" s="56">
        <f>D6/$D$12</f>
        <v>7.3154305918006562E-2</v>
      </c>
      <c r="F6" s="137">
        <v>497</v>
      </c>
      <c r="G6" s="14">
        <f>F6/$F$12</f>
        <v>8.3853551543782684E-2</v>
      </c>
      <c r="H6" s="137">
        <v>268</v>
      </c>
      <c r="I6" s="49">
        <f>H6/$H$12</f>
        <v>0.22203811101905552</v>
      </c>
      <c r="J6" s="137">
        <v>797</v>
      </c>
      <c r="K6" s="66">
        <f>J6/$J$12</f>
        <v>7.6006103375929807E-2</v>
      </c>
      <c r="L6" s="137">
        <v>484</v>
      </c>
      <c r="M6" s="69">
        <f>L6/$L$12</f>
        <v>0.11504635131922986</v>
      </c>
      <c r="N6" s="15"/>
    </row>
    <row r="7" spans="1:14" x14ac:dyDescent="0.2">
      <c r="A7" s="16" t="s">
        <v>6</v>
      </c>
      <c r="B7" s="36">
        <f>D7+F7+H7+J7+L7</f>
        <v>8231</v>
      </c>
      <c r="C7" s="17">
        <f>B7/$B$12</f>
        <v>0.24419984572479678</v>
      </c>
      <c r="D7" s="137">
        <v>2963</v>
      </c>
      <c r="E7" s="13">
        <f>D7/$D$12</f>
        <v>0.24943177035103964</v>
      </c>
      <c r="F7" s="137">
        <v>1371</v>
      </c>
      <c r="G7" s="13">
        <f>F7/$F$12</f>
        <v>0.23131432427872448</v>
      </c>
      <c r="H7" s="137">
        <v>317</v>
      </c>
      <c r="I7" s="13">
        <f t="shared" ref="I7:I12" si="0">H7/$H$12</f>
        <v>0.26263463131731568</v>
      </c>
      <c r="J7" s="137">
        <v>2589</v>
      </c>
      <c r="K7" s="67">
        <f t="shared" ref="K7:K12" si="1">J7/$J$12</f>
        <v>0.24690062941064275</v>
      </c>
      <c r="L7" s="137">
        <v>991</v>
      </c>
      <c r="M7" s="70">
        <f t="shared" ref="M7:M12" si="2">L7/$L$12</f>
        <v>0.23555978131685287</v>
      </c>
      <c r="N7" s="15"/>
    </row>
    <row r="8" spans="1:14" x14ac:dyDescent="0.2">
      <c r="A8" s="7" t="s">
        <v>7</v>
      </c>
      <c r="B8" s="10">
        <f>D8+F8+H8+J8+L8</f>
        <v>5761</v>
      </c>
      <c r="C8" s="11">
        <f>B8/$B$12</f>
        <v>0.1709191241915386</v>
      </c>
      <c r="D8" s="137">
        <v>2037</v>
      </c>
      <c r="E8" s="13">
        <f>D8/$D$12</f>
        <v>0.17147908073070123</v>
      </c>
      <c r="F8" s="137">
        <v>956</v>
      </c>
      <c r="G8" s="13">
        <f>F8/$F$12</f>
        <v>0.16129576514256791</v>
      </c>
      <c r="H8" s="137">
        <v>227</v>
      </c>
      <c r="I8" s="13">
        <f t="shared" si="0"/>
        <v>0.18806959403479701</v>
      </c>
      <c r="J8" s="137">
        <v>1815</v>
      </c>
      <c r="K8" s="67">
        <f t="shared" si="1"/>
        <v>0.17308792675948884</v>
      </c>
      <c r="L8" s="137">
        <v>726</v>
      </c>
      <c r="M8" s="70">
        <f t="shared" si="2"/>
        <v>0.17256952697884478</v>
      </c>
      <c r="N8" s="15"/>
    </row>
    <row r="9" spans="1:14" x14ac:dyDescent="0.2">
      <c r="A9" s="16" t="s">
        <v>8</v>
      </c>
      <c r="B9" s="36">
        <f>D9+F9+H9+J9+L9</f>
        <v>5354</v>
      </c>
      <c r="C9" s="17">
        <f>B9/$B$12</f>
        <v>0.15884412270812318</v>
      </c>
      <c r="D9" s="137">
        <v>1853</v>
      </c>
      <c r="E9" s="13">
        <f>D9/$D$12</f>
        <v>0.15598956141089318</v>
      </c>
      <c r="F9" s="137">
        <v>845</v>
      </c>
      <c r="G9" s="13">
        <f>F9/$F$12</f>
        <v>0.14256790956639109</v>
      </c>
      <c r="H9" s="137">
        <v>151</v>
      </c>
      <c r="I9" s="13">
        <f t="shared" si="0"/>
        <v>0.12510356255178129</v>
      </c>
      <c r="J9" s="137">
        <v>1807</v>
      </c>
      <c r="K9" s="67">
        <f t="shared" si="1"/>
        <v>0.17232500476826246</v>
      </c>
      <c r="L9" s="137">
        <v>698</v>
      </c>
      <c r="M9" s="70">
        <f t="shared" si="2"/>
        <v>0.16591395293558356</v>
      </c>
      <c r="N9" s="15"/>
    </row>
    <row r="10" spans="1:14" ht="13.5" thickBot="1" x14ac:dyDescent="0.25">
      <c r="A10" s="7" t="s">
        <v>9</v>
      </c>
      <c r="B10" s="10">
        <f>D10+F10+H10+J10+L10</f>
        <v>11445</v>
      </c>
      <c r="C10" s="11">
        <f>B10/$B$12</f>
        <v>0.33955378864297159</v>
      </c>
      <c r="D10" s="137">
        <v>4157</v>
      </c>
      <c r="E10" s="18">
        <f>D10/$D$12</f>
        <v>0.34994528158935939</v>
      </c>
      <c r="F10" s="137">
        <v>2258</v>
      </c>
      <c r="G10" s="18">
        <f>F10/$F$12</f>
        <v>0.38096844946853381</v>
      </c>
      <c r="H10" s="137">
        <v>244</v>
      </c>
      <c r="I10" s="18">
        <f t="shared" si="0"/>
        <v>0.20215410107705054</v>
      </c>
      <c r="J10" s="137">
        <v>3478</v>
      </c>
      <c r="K10" s="68">
        <f t="shared" si="1"/>
        <v>0.33168033568567612</v>
      </c>
      <c r="L10" s="137">
        <v>1308</v>
      </c>
      <c r="M10" s="70">
        <f t="shared" si="2"/>
        <v>0.31091038744948896</v>
      </c>
      <c r="N10" s="15"/>
    </row>
    <row r="11" spans="1:14" ht="13.5" thickBot="1" x14ac:dyDescent="0.25">
      <c r="A11" s="2"/>
      <c r="B11" s="19"/>
      <c r="C11" s="20"/>
      <c r="D11" s="21"/>
      <c r="E11" s="22"/>
      <c r="F11" s="40"/>
      <c r="G11" s="22"/>
      <c r="H11" s="19"/>
      <c r="I11" s="22"/>
      <c r="J11" s="19"/>
      <c r="K11" s="71"/>
      <c r="L11" s="10"/>
      <c r="M11" s="22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33706</v>
      </c>
      <c r="C12" s="42">
        <f>B12/$B$12</f>
        <v>1</v>
      </c>
      <c r="D12" s="44">
        <f>SUM(D6:D10)</f>
        <v>11879</v>
      </c>
      <c r="E12" s="42">
        <f>D12/$D$12</f>
        <v>1</v>
      </c>
      <c r="F12" s="44">
        <f>SUM(F6:F10)</f>
        <v>5927</v>
      </c>
      <c r="G12" s="42">
        <f>F12/$F$12</f>
        <v>1</v>
      </c>
      <c r="H12" s="44">
        <f>SUM(H6:H10)</f>
        <v>1207</v>
      </c>
      <c r="I12" s="42">
        <f t="shared" si="0"/>
        <v>1</v>
      </c>
      <c r="J12" s="44">
        <f>SUM(J6:J10)</f>
        <v>10486</v>
      </c>
      <c r="K12" s="72">
        <f t="shared" si="1"/>
        <v>1</v>
      </c>
      <c r="L12" s="43">
        <f>SUM(L6:L10)</f>
        <v>4207</v>
      </c>
      <c r="M12" s="42">
        <f t="shared" si="2"/>
        <v>1</v>
      </c>
    </row>
    <row r="16" spans="1:14" x14ac:dyDescent="0.2">
      <c r="A16" s="1" t="s">
        <v>47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2915</v>
      </c>
      <c r="C21" s="131">
        <f>B21/$B$28</f>
        <v>8.6483118732569864E-2</v>
      </c>
      <c r="D21" s="132">
        <v>40</v>
      </c>
      <c r="E21" s="133">
        <f>D21/$D$28</f>
        <v>0.25157232704402516</v>
      </c>
      <c r="F21" s="132">
        <v>342</v>
      </c>
      <c r="G21" s="133">
        <f>F21/$F$28</f>
        <v>0.13930753564154785</v>
      </c>
      <c r="H21" s="132">
        <v>475</v>
      </c>
      <c r="I21" s="133">
        <f>H21/$H$28</f>
        <v>9.6270774219700039E-2</v>
      </c>
      <c r="J21" s="134">
        <v>959</v>
      </c>
      <c r="K21" s="133">
        <f>J21/$J$28</f>
        <v>0.10729469680017902</v>
      </c>
      <c r="L21" s="134">
        <v>545</v>
      </c>
      <c r="M21" s="133">
        <f>L21/$L$28</f>
        <v>8.6247824022788411E-2</v>
      </c>
      <c r="N21" s="134">
        <v>218</v>
      </c>
      <c r="O21" s="133">
        <f>N21/$N$28</f>
        <v>6.1931818181818185E-2</v>
      </c>
      <c r="P21" s="134">
        <v>187</v>
      </c>
      <c r="Q21" s="133">
        <f>P21/$P$28</f>
        <v>4.7305843663040727E-2</v>
      </c>
      <c r="R21" s="132">
        <v>143</v>
      </c>
      <c r="S21" s="133">
        <f>R21/$R$28</f>
        <v>4.428615670486219E-2</v>
      </c>
      <c r="T21" s="132">
        <v>6</v>
      </c>
      <c r="U21" s="133">
        <f>T21/$T$28</f>
        <v>3.015075376884422E-2</v>
      </c>
    </row>
    <row r="22" spans="1:21" x14ac:dyDescent="0.2">
      <c r="A22" s="135" t="s">
        <v>6</v>
      </c>
      <c r="B22" s="130">
        <f>D22+F22+H22+J22+L22+N22+P22+R22+T22</f>
        <v>8231</v>
      </c>
      <c r="C22" s="131">
        <f t="shared" ref="C22:C28" si="3">B22/$B$28</f>
        <v>0.24419984572479678</v>
      </c>
      <c r="D22" s="132">
        <v>78</v>
      </c>
      <c r="E22" s="133">
        <f>D22/$D$28</f>
        <v>0.49056603773584906</v>
      </c>
      <c r="F22" s="132">
        <v>928</v>
      </c>
      <c r="G22" s="133">
        <f>F22/$F$28</f>
        <v>0.37800407331975561</v>
      </c>
      <c r="H22" s="132">
        <v>1598</v>
      </c>
      <c r="I22" s="133">
        <f>H22/$H$28</f>
        <v>0.32387515200648559</v>
      </c>
      <c r="J22" s="134">
        <v>2380</v>
      </c>
      <c r="K22" s="133">
        <f>J22/$J$28</f>
        <v>0.26627880957708661</v>
      </c>
      <c r="L22" s="134">
        <v>1481</v>
      </c>
      <c r="M22" s="133">
        <f>L22/$L$28</f>
        <v>0.23437252729862321</v>
      </c>
      <c r="N22" s="134">
        <v>657</v>
      </c>
      <c r="O22" s="133">
        <f t="shared" ref="O22:O28" si="4">N22/$N$28</f>
        <v>0.18664772727272727</v>
      </c>
      <c r="P22" s="134">
        <v>649</v>
      </c>
      <c r="Q22" s="133">
        <f>P22/$P$28</f>
        <v>0.16417910447761194</v>
      </c>
      <c r="R22" s="132">
        <v>426</v>
      </c>
      <c r="S22" s="133">
        <f>R22/$R$28</f>
        <v>0.13192938990399505</v>
      </c>
      <c r="T22" s="132">
        <v>34</v>
      </c>
      <c r="U22" s="76">
        <f>T22/$T$28</f>
        <v>0.17085427135678391</v>
      </c>
    </row>
    <row r="23" spans="1:21" x14ac:dyDescent="0.2">
      <c r="A23" s="135" t="s">
        <v>7</v>
      </c>
      <c r="B23" s="130">
        <f>D23+F23+H23+J23+L23+N23+P23+R23+T23</f>
        <v>5761</v>
      </c>
      <c r="C23" s="131">
        <f t="shared" si="3"/>
        <v>0.1709191241915386</v>
      </c>
      <c r="D23" s="132">
        <v>16</v>
      </c>
      <c r="E23" s="133">
        <f>D23/$D$28</f>
        <v>0.10062893081761007</v>
      </c>
      <c r="F23" s="132">
        <v>453</v>
      </c>
      <c r="G23" s="133">
        <f>F23/$F$28</f>
        <v>0.18452138492871689</v>
      </c>
      <c r="H23" s="132">
        <v>1034</v>
      </c>
      <c r="I23" s="133">
        <f>H23/$H$28</f>
        <v>0.209566274827726</v>
      </c>
      <c r="J23" s="134">
        <v>1631</v>
      </c>
      <c r="K23" s="133">
        <f>J23/$J$28</f>
        <v>0.18247930185723876</v>
      </c>
      <c r="L23" s="134">
        <v>1037</v>
      </c>
      <c r="M23" s="133">
        <f>L23/$L$28</f>
        <v>0.1641082449754708</v>
      </c>
      <c r="N23" s="134">
        <v>591</v>
      </c>
      <c r="O23" s="133">
        <f t="shared" si="4"/>
        <v>0.16789772727272728</v>
      </c>
      <c r="P23" s="134">
        <v>575</v>
      </c>
      <c r="Q23" s="133">
        <f>P23/$P$28</f>
        <v>0.14545914495320011</v>
      </c>
      <c r="R23" s="132">
        <v>399</v>
      </c>
      <c r="S23" s="133">
        <f>R23/$R$28</f>
        <v>0.12356766800867142</v>
      </c>
      <c r="T23" s="132">
        <v>25</v>
      </c>
      <c r="U23" s="76">
        <f>T23/$T$28</f>
        <v>0.12562814070351758</v>
      </c>
    </row>
    <row r="24" spans="1:21" x14ac:dyDescent="0.2">
      <c r="A24" s="135" t="s">
        <v>8</v>
      </c>
      <c r="B24" s="130">
        <f>D24+F24+H24+J24+L24+N24+P24+R24+T24</f>
        <v>5354</v>
      </c>
      <c r="C24" s="131">
        <f t="shared" si="3"/>
        <v>0.15884412270812318</v>
      </c>
      <c r="D24" s="132">
        <v>19</v>
      </c>
      <c r="E24" s="133">
        <f>D24/$D$28</f>
        <v>0.11949685534591195</v>
      </c>
      <c r="F24" s="132">
        <v>327</v>
      </c>
      <c r="G24" s="133">
        <f>F24/$F$28</f>
        <v>0.13319755600814664</v>
      </c>
      <c r="H24" s="132">
        <v>783</v>
      </c>
      <c r="I24" s="133">
        <f>H24/$H$28</f>
        <v>0.15869477097689502</v>
      </c>
      <c r="J24" s="134">
        <v>1500</v>
      </c>
      <c r="K24" s="133">
        <f>J24/$J$28</f>
        <v>0.16782277914522264</v>
      </c>
      <c r="L24" s="134">
        <v>1021</v>
      </c>
      <c r="M24" s="133">
        <f>L24/$L$28</f>
        <v>0.16157619876562748</v>
      </c>
      <c r="N24" s="134">
        <v>572</v>
      </c>
      <c r="O24" s="133">
        <f t="shared" si="4"/>
        <v>0.16250000000000001</v>
      </c>
      <c r="P24" s="134">
        <v>620</v>
      </c>
      <c r="Q24" s="133">
        <f>P24/$P$28</f>
        <v>0.15684290412345053</v>
      </c>
      <c r="R24" s="132">
        <v>489</v>
      </c>
      <c r="S24" s="133">
        <f>R24/$R$28</f>
        <v>0.15144007432641685</v>
      </c>
      <c r="T24" s="132">
        <v>23</v>
      </c>
      <c r="U24" s="76">
        <f>T24/$T$28</f>
        <v>0.11557788944723618</v>
      </c>
    </row>
    <row r="25" spans="1:21" ht="13.5" thickBot="1" x14ac:dyDescent="0.25">
      <c r="A25" s="7" t="s">
        <v>9</v>
      </c>
      <c r="B25" s="10">
        <f>D25+F25+H25+J25+L25+N25+P25+R25+T25</f>
        <v>11445</v>
      </c>
      <c r="C25" s="81">
        <f t="shared" si="3"/>
        <v>0.33955378864297159</v>
      </c>
      <c r="D25" s="102">
        <v>6</v>
      </c>
      <c r="E25" s="50">
        <f>D25/$D$28</f>
        <v>3.7735849056603772E-2</v>
      </c>
      <c r="F25" s="102">
        <v>405</v>
      </c>
      <c r="G25" s="50">
        <f>F25/$F$28</f>
        <v>0.164969450101833</v>
      </c>
      <c r="H25" s="102">
        <v>1044</v>
      </c>
      <c r="I25" s="50">
        <f>H25/$H$28</f>
        <v>0.21159302796919335</v>
      </c>
      <c r="J25" s="105">
        <v>2468</v>
      </c>
      <c r="K25" s="50">
        <f>J25/$J$28</f>
        <v>0.27612441262027299</v>
      </c>
      <c r="L25" s="106">
        <v>2235</v>
      </c>
      <c r="M25" s="50">
        <f>L25/$L$28</f>
        <v>0.35369520493749013</v>
      </c>
      <c r="N25" s="107">
        <v>1482</v>
      </c>
      <c r="O25" s="50">
        <f t="shared" si="4"/>
        <v>0.42102272727272727</v>
      </c>
      <c r="P25" s="106">
        <v>1922</v>
      </c>
      <c r="Q25" s="50">
        <f>P25/$P$28</f>
        <v>0.48621300278269669</v>
      </c>
      <c r="R25" s="102">
        <v>1772</v>
      </c>
      <c r="S25" s="50">
        <f>R25/$R$28</f>
        <v>0.54877671105605452</v>
      </c>
      <c r="T25" s="109">
        <v>111</v>
      </c>
      <c r="U25" s="50">
        <f>T25/$T$28</f>
        <v>0.55778894472361806</v>
      </c>
    </row>
    <row r="26" spans="1:21" ht="13.5" thickBot="1" x14ac:dyDescent="0.25">
      <c r="A26" s="53" t="s">
        <v>21</v>
      </c>
      <c r="B26" s="54">
        <f>SUM(B24:B25)</f>
        <v>16799</v>
      </c>
      <c r="C26" s="82">
        <f>B26/B28</f>
        <v>0.49839791135109474</v>
      </c>
      <c r="D26" s="54">
        <f>SUM(D24:D25)</f>
        <v>25</v>
      </c>
      <c r="E26" s="55">
        <f>D26/D28</f>
        <v>0.15723270440251572</v>
      </c>
      <c r="F26" s="54">
        <f>SUM(F24:F25)</f>
        <v>732</v>
      </c>
      <c r="G26" s="55">
        <f>F26/F28</f>
        <v>0.29816700610997965</v>
      </c>
      <c r="H26" s="54">
        <f>SUM(H24:H25)</f>
        <v>1827</v>
      </c>
      <c r="I26" s="55">
        <f>H26/H28</f>
        <v>0.37028779894608838</v>
      </c>
      <c r="J26" s="54">
        <f>SUM(J24:J25)</f>
        <v>3968</v>
      </c>
      <c r="K26" s="55">
        <f>J26/J28</f>
        <v>0.44394719176549563</v>
      </c>
      <c r="L26" s="54">
        <f>SUM(L24:L25)</f>
        <v>3256</v>
      </c>
      <c r="M26" s="55">
        <f>L26/L28</f>
        <v>0.51527140370311764</v>
      </c>
      <c r="N26" s="54">
        <f>SUM(N24:N25)</f>
        <v>2054</v>
      </c>
      <c r="O26" s="55">
        <f>N26/N28</f>
        <v>0.58352272727272725</v>
      </c>
      <c r="P26" s="54">
        <f>SUM(P24:P25)</f>
        <v>2542</v>
      </c>
      <c r="Q26" s="55">
        <f>P26/P28</f>
        <v>0.64305590690614722</v>
      </c>
      <c r="R26" s="54">
        <f>SUM(R24:R25)</f>
        <v>2261</v>
      </c>
      <c r="S26" s="55">
        <f>R26/R28</f>
        <v>0.70021678538247134</v>
      </c>
      <c r="T26" s="54">
        <f>SUM(T24:T25)</f>
        <v>134</v>
      </c>
      <c r="U26" s="55">
        <f>T26/T28</f>
        <v>0.6733668341708543</v>
      </c>
    </row>
    <row r="27" spans="1:21" ht="13.5" thickBot="1" x14ac:dyDescent="0.25">
      <c r="A27" s="7"/>
      <c r="B27" s="84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33706</v>
      </c>
      <c r="C28" s="42">
        <f t="shared" si="3"/>
        <v>1</v>
      </c>
      <c r="D28" s="46">
        <f>SUM(D21:D25)</f>
        <v>159</v>
      </c>
      <c r="E28" s="42">
        <f>D28/$D$28</f>
        <v>1</v>
      </c>
      <c r="F28" s="43">
        <f>SUM(F21:F25)</f>
        <v>2455</v>
      </c>
      <c r="G28" s="42">
        <f>F28/$F$28</f>
        <v>1</v>
      </c>
      <c r="H28" s="43">
        <f>SUM(H21:H25)</f>
        <v>4934</v>
      </c>
      <c r="I28" s="42">
        <f>H28/$H$28</f>
        <v>1</v>
      </c>
      <c r="J28" s="43">
        <f>SUM(J21:J25)</f>
        <v>8938</v>
      </c>
      <c r="K28" s="42">
        <f>J28/$J$28</f>
        <v>1</v>
      </c>
      <c r="L28" s="43">
        <f>SUM(L21:L25)</f>
        <v>6319</v>
      </c>
      <c r="M28" s="42">
        <f>L28/$L$28</f>
        <v>1</v>
      </c>
      <c r="N28" s="46">
        <f>SUM(N21:N25)</f>
        <v>3520</v>
      </c>
      <c r="O28" s="42">
        <f t="shared" si="4"/>
        <v>1</v>
      </c>
      <c r="P28" s="44">
        <f>SUM(P21:P25)</f>
        <v>3953</v>
      </c>
      <c r="Q28" s="42">
        <f>P28/$P$28</f>
        <v>1</v>
      </c>
      <c r="R28" s="43">
        <f>SUM(R21:R25)</f>
        <v>3229</v>
      </c>
      <c r="S28" s="42">
        <f>R28/$R$28</f>
        <v>1</v>
      </c>
      <c r="T28" s="43">
        <f>SUM(T21:T25)</f>
        <v>199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B3:C3"/>
    <mergeCell ref="D3:E3"/>
    <mergeCell ref="F3:G3"/>
    <mergeCell ref="T18:U18"/>
    <mergeCell ref="H3:I3"/>
    <mergeCell ref="N18:O18"/>
    <mergeCell ref="P18:Q18"/>
    <mergeCell ref="R18:S18"/>
    <mergeCell ref="L18:M18"/>
    <mergeCell ref="J3:K3"/>
    <mergeCell ref="B18:C18"/>
    <mergeCell ref="D18:E18"/>
    <mergeCell ref="F18:G18"/>
    <mergeCell ref="H18:I18"/>
    <mergeCell ref="J18:K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97" zoomScaleNormal="97" workbookViewId="0">
      <selection activeCell="W24" sqref="W24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42578125" customWidth="1"/>
    <col min="11" max="21" width="6.140625" customWidth="1"/>
  </cols>
  <sheetData>
    <row r="1" spans="1:14" x14ac:dyDescent="0.2">
      <c r="A1" s="1" t="s">
        <v>49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113" t="s">
        <v>3</v>
      </c>
      <c r="M3" s="114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79"/>
      <c r="M5" s="2"/>
      <c r="N5" s="15"/>
    </row>
    <row r="6" spans="1:14" x14ac:dyDescent="0.2">
      <c r="A6" s="149" t="s">
        <v>5</v>
      </c>
      <c r="B6" s="130">
        <f>D6+F6+H6+J6+L6</f>
        <v>5168</v>
      </c>
      <c r="C6" s="131">
        <f>B6/$B$12</f>
        <v>0.12714658268956355</v>
      </c>
      <c r="D6" s="137">
        <v>698</v>
      </c>
      <c r="E6" s="121">
        <f>D6/$D$12</f>
        <v>5.8947724009796469E-2</v>
      </c>
      <c r="F6" s="137">
        <v>860</v>
      </c>
      <c r="G6" s="121">
        <f>F6/$F$12</f>
        <v>0.12196851510424053</v>
      </c>
      <c r="H6" s="137">
        <v>2110</v>
      </c>
      <c r="I6" s="122">
        <f>H6/$H$12</f>
        <v>0.40725728623817797</v>
      </c>
      <c r="J6" s="137">
        <v>821</v>
      </c>
      <c r="K6" s="123">
        <f>J6/$J$12</f>
        <v>7.645744086422053E-2</v>
      </c>
      <c r="L6" s="137">
        <v>679</v>
      </c>
      <c r="M6" s="150">
        <f>L6/$L$12</f>
        <v>0.11636675235646958</v>
      </c>
      <c r="N6" s="15"/>
    </row>
    <row r="7" spans="1:14" x14ac:dyDescent="0.2">
      <c r="A7" s="149" t="s">
        <v>6</v>
      </c>
      <c r="B7" s="130">
        <f>D7+F7+H7+J7+L7</f>
        <v>13395</v>
      </c>
      <c r="C7" s="131">
        <f>B7/$B$12</f>
        <v>0.32955272351522907</v>
      </c>
      <c r="D7" s="137">
        <v>3188</v>
      </c>
      <c r="E7" s="121">
        <f>D7/$D$12</f>
        <v>0.26923401739717928</v>
      </c>
      <c r="F7" s="137">
        <v>2255</v>
      </c>
      <c r="G7" s="121">
        <f>F7/$F$12</f>
        <v>0.31981279251170047</v>
      </c>
      <c r="H7" s="137">
        <v>2507</v>
      </c>
      <c r="I7" s="121">
        <f t="shared" ref="I7:I12" si="0">H7/$H$12</f>
        <v>0.48388342018915265</v>
      </c>
      <c r="J7" s="137">
        <v>3019</v>
      </c>
      <c r="K7" s="121">
        <f t="shared" ref="K7:K12" si="1">J7/$J$12</f>
        <v>0.28115105233749299</v>
      </c>
      <c r="L7" s="137">
        <v>2426</v>
      </c>
      <c r="M7" s="150">
        <f t="shared" ref="M7:M12" si="2">L7/$L$12</f>
        <v>0.41576692373607543</v>
      </c>
      <c r="N7" s="15"/>
    </row>
    <row r="8" spans="1:14" x14ac:dyDescent="0.2">
      <c r="A8" s="149" t="s">
        <v>7</v>
      </c>
      <c r="B8" s="130">
        <f>D8+F8+H8+J8+L8</f>
        <v>5424</v>
      </c>
      <c r="C8" s="131">
        <f>B8/$B$12</f>
        <v>0.13344486542341188</v>
      </c>
      <c r="D8" s="137">
        <v>1973</v>
      </c>
      <c r="E8" s="121">
        <f>D8/$D$12</f>
        <v>0.16662444050333586</v>
      </c>
      <c r="F8" s="137">
        <v>899</v>
      </c>
      <c r="G8" s="121">
        <f>F8/$F$12</f>
        <v>0.12749964544036307</v>
      </c>
      <c r="H8" s="137">
        <v>164</v>
      </c>
      <c r="I8" s="121">
        <f t="shared" si="0"/>
        <v>3.1654120826095346E-2</v>
      </c>
      <c r="J8" s="137">
        <v>1700</v>
      </c>
      <c r="K8" s="121">
        <f t="shared" si="1"/>
        <v>0.15831626001117527</v>
      </c>
      <c r="L8" s="137">
        <v>688</v>
      </c>
      <c r="M8" s="150">
        <f t="shared" si="2"/>
        <v>0.11790916880891174</v>
      </c>
      <c r="N8" s="15"/>
    </row>
    <row r="9" spans="1:14" x14ac:dyDescent="0.2">
      <c r="A9" s="149" t="s">
        <v>8</v>
      </c>
      <c r="B9" s="130">
        <f>D9+F9+H9+J9+L9</f>
        <v>5425</v>
      </c>
      <c r="C9" s="131">
        <f>B9/$B$12</f>
        <v>0.13346946809034099</v>
      </c>
      <c r="D9" s="137">
        <v>1923</v>
      </c>
      <c r="E9" s="121">
        <f>D9/$D$12</f>
        <v>0.16240182417025589</v>
      </c>
      <c r="F9" s="137">
        <v>815</v>
      </c>
      <c r="G9" s="121">
        <f>F9/$F$12</f>
        <v>0.11558644163948376</v>
      </c>
      <c r="H9" s="137">
        <v>152</v>
      </c>
      <c r="I9" s="121">
        <f t="shared" si="0"/>
        <v>2.9337965643698127E-2</v>
      </c>
      <c r="J9" s="137">
        <v>1811</v>
      </c>
      <c r="K9" s="121">
        <f t="shared" si="1"/>
        <v>0.1686533805177873</v>
      </c>
      <c r="L9" s="137">
        <v>724</v>
      </c>
      <c r="M9" s="150">
        <f t="shared" si="2"/>
        <v>0.12407883461868038</v>
      </c>
      <c r="N9" s="15"/>
    </row>
    <row r="10" spans="1:14" x14ac:dyDescent="0.2">
      <c r="A10" s="149" t="s">
        <v>9</v>
      </c>
      <c r="B10" s="130">
        <f>D10+F10+H10+J10+L10</f>
        <v>11234</v>
      </c>
      <c r="C10" s="131">
        <f>B10/$B$12</f>
        <v>0.27638636028145452</v>
      </c>
      <c r="D10" s="137">
        <v>4059</v>
      </c>
      <c r="E10" s="121">
        <f>D10/$D$12</f>
        <v>0.34279199391943249</v>
      </c>
      <c r="F10" s="137">
        <v>2222</v>
      </c>
      <c r="G10" s="121">
        <f>F10/$F$12</f>
        <v>0.31513260530421217</v>
      </c>
      <c r="H10" s="137">
        <v>248</v>
      </c>
      <c r="I10" s="121">
        <f t="shared" si="0"/>
        <v>4.786720710287589E-2</v>
      </c>
      <c r="J10" s="137">
        <v>3387</v>
      </c>
      <c r="K10" s="121">
        <f t="shared" si="1"/>
        <v>0.31542186626932389</v>
      </c>
      <c r="L10" s="137">
        <v>1318</v>
      </c>
      <c r="M10" s="150">
        <f t="shared" si="2"/>
        <v>0.22587832047986289</v>
      </c>
      <c r="N10" s="15"/>
    </row>
    <row r="11" spans="1:14" ht="13.5" thickBot="1" x14ac:dyDescent="0.25">
      <c r="A11" s="7"/>
      <c r="B11" s="10"/>
      <c r="C11" s="11"/>
      <c r="D11" s="119"/>
      <c r="E11" s="14"/>
      <c r="F11" s="120"/>
      <c r="G11" s="14"/>
      <c r="H11" s="10"/>
      <c r="I11" s="14"/>
      <c r="J11" s="10"/>
      <c r="K11" s="140"/>
      <c r="L11" s="84"/>
      <c r="M11" s="69"/>
      <c r="N11" s="23"/>
    </row>
    <row r="12" spans="1:14" ht="13.5" thickBot="1" x14ac:dyDescent="0.25">
      <c r="A12" s="5" t="s">
        <v>10</v>
      </c>
      <c r="B12" s="41">
        <f>SUM(B6:B11)</f>
        <v>40646</v>
      </c>
      <c r="C12" s="42">
        <f>B12/$B$12</f>
        <v>1</v>
      </c>
      <c r="D12" s="44">
        <f>SUM(D6:D10)</f>
        <v>11841</v>
      </c>
      <c r="E12" s="42">
        <f>D12/$D$12</f>
        <v>1</v>
      </c>
      <c r="F12" s="44">
        <f>SUM(F6:F10)</f>
        <v>7051</v>
      </c>
      <c r="G12" s="42">
        <f>F12/$F$12</f>
        <v>1</v>
      </c>
      <c r="H12" s="44">
        <f>SUM(H6:H10)</f>
        <v>5181</v>
      </c>
      <c r="I12" s="42">
        <f t="shared" si="0"/>
        <v>1</v>
      </c>
      <c r="J12" s="44">
        <f>SUM(J6:J10)</f>
        <v>10738</v>
      </c>
      <c r="K12" s="72">
        <f t="shared" si="1"/>
        <v>1</v>
      </c>
      <c r="L12" s="43">
        <f>SUM(L6:L10)</f>
        <v>5835</v>
      </c>
      <c r="M12" s="42">
        <f t="shared" si="2"/>
        <v>1</v>
      </c>
    </row>
    <row r="16" spans="1:14" x14ac:dyDescent="0.2">
      <c r="A16" s="1" t="s">
        <v>48</v>
      </c>
    </row>
    <row r="17" spans="1:21" ht="13.5" thickBot="1" x14ac:dyDescent="0.25">
      <c r="A17" s="1" t="s">
        <v>24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7" t="s">
        <v>5</v>
      </c>
      <c r="B21" s="10">
        <f>D21+F21+H21+J21+L21+N21+P21+R21+T21</f>
        <v>5168</v>
      </c>
      <c r="C21" s="80">
        <f>B21/$B$28</f>
        <v>0.12714658268956355</v>
      </c>
      <c r="D21" s="101">
        <v>44</v>
      </c>
      <c r="E21" s="45">
        <f>D21/$D$28</f>
        <v>0.20952380952380953</v>
      </c>
      <c r="F21" s="103">
        <v>606</v>
      </c>
      <c r="G21" s="45">
        <f>F21/$F$28</f>
        <v>0.19745845552297164</v>
      </c>
      <c r="H21" s="103">
        <v>809</v>
      </c>
      <c r="I21" s="45">
        <f>H21/$H$28</f>
        <v>0.14069565217391306</v>
      </c>
      <c r="J21" s="104">
        <v>1378</v>
      </c>
      <c r="K21" s="45">
        <f>J21/$J$28</f>
        <v>0.12674760853568801</v>
      </c>
      <c r="L21" s="104">
        <v>1103</v>
      </c>
      <c r="M21" s="45">
        <f>L21/$L$28</f>
        <v>0.13705268389662029</v>
      </c>
      <c r="N21" s="104">
        <v>509</v>
      </c>
      <c r="O21" s="45">
        <f>N21/$N$28</f>
        <v>0.11828956541947479</v>
      </c>
      <c r="P21" s="108">
        <v>447</v>
      </c>
      <c r="Q21" s="45">
        <f>P21/$P$28</f>
        <v>9.8090849242922981E-2</v>
      </c>
      <c r="R21" s="101">
        <v>264</v>
      </c>
      <c r="S21" s="45">
        <f>R21/$R$28</f>
        <v>7.3008849557522126E-2</v>
      </c>
      <c r="T21" s="101">
        <v>8</v>
      </c>
      <c r="U21" s="58">
        <f>T21/$T$28</f>
        <v>3.6199095022624438E-2</v>
      </c>
    </row>
    <row r="22" spans="1:21" x14ac:dyDescent="0.2">
      <c r="A22" s="16" t="s">
        <v>6</v>
      </c>
      <c r="B22" s="36">
        <f>D22+F22+H22+J22+L22+N22+P22+R22+T22</f>
        <v>13395</v>
      </c>
      <c r="C22" s="60">
        <f t="shared" ref="C22:C28" si="3">B22/$B$28</f>
        <v>0.32955272351522907</v>
      </c>
      <c r="D22" s="101">
        <v>118</v>
      </c>
      <c r="E22" s="31">
        <f>D22/$D$28</f>
        <v>0.56190476190476191</v>
      </c>
      <c r="F22" s="101">
        <v>1365</v>
      </c>
      <c r="G22" s="31">
        <f>F22/$F$28</f>
        <v>0.44477028347996089</v>
      </c>
      <c r="H22" s="101">
        <v>2217</v>
      </c>
      <c r="I22" s="31">
        <f>H22/$H$28</f>
        <v>0.38556521739130434</v>
      </c>
      <c r="J22" s="104">
        <v>3887</v>
      </c>
      <c r="K22" s="31">
        <f>J22/$J$28</f>
        <v>0.35752391464311994</v>
      </c>
      <c r="L22" s="104">
        <v>2626</v>
      </c>
      <c r="M22" s="31">
        <f>L22/$L$28</f>
        <v>0.32629224652087474</v>
      </c>
      <c r="N22" s="104">
        <v>1275</v>
      </c>
      <c r="O22" s="31">
        <f t="shared" ref="O22:O28" si="4">N22/$N$28</f>
        <v>0.29630490355565886</v>
      </c>
      <c r="P22" s="104">
        <v>1117</v>
      </c>
      <c r="Q22" s="31">
        <f>P22/$P$28</f>
        <v>0.24511740179942945</v>
      </c>
      <c r="R22" s="101">
        <v>740</v>
      </c>
      <c r="S22" s="45">
        <f>R22/$R$28</f>
        <v>0.20464601769911506</v>
      </c>
      <c r="T22" s="101">
        <v>50</v>
      </c>
      <c r="U22" s="31">
        <f>T22/$T$28</f>
        <v>0.22624434389140272</v>
      </c>
    </row>
    <row r="23" spans="1:21" x14ac:dyDescent="0.2">
      <c r="A23" s="7" t="s">
        <v>7</v>
      </c>
      <c r="B23" s="10">
        <f>D23+F23+H23+J23+L23+N23+P23+R23+T23</f>
        <v>5424</v>
      </c>
      <c r="C23" s="60">
        <f t="shared" si="3"/>
        <v>0.13344486542341188</v>
      </c>
      <c r="D23" s="101">
        <v>25</v>
      </c>
      <c r="E23" s="31">
        <f>D23/$D$28</f>
        <v>0.11904761904761904</v>
      </c>
      <c r="F23" s="101">
        <v>420</v>
      </c>
      <c r="G23" s="31">
        <f>F23/$F$28</f>
        <v>0.13685239491691104</v>
      </c>
      <c r="H23" s="101">
        <v>974</v>
      </c>
      <c r="I23" s="31">
        <f>H23/$H$28</f>
        <v>0.16939130434782609</v>
      </c>
      <c r="J23" s="104">
        <v>1583</v>
      </c>
      <c r="K23" s="31">
        <f>J23/$J$28</f>
        <v>0.14560338484179544</v>
      </c>
      <c r="L23" s="104">
        <v>1006</v>
      </c>
      <c r="M23" s="31">
        <f>L23/$L$28</f>
        <v>0.125</v>
      </c>
      <c r="N23" s="104">
        <v>504</v>
      </c>
      <c r="O23" s="31">
        <f t="shared" si="4"/>
        <v>0.11712758540553103</v>
      </c>
      <c r="P23" s="104">
        <v>538</v>
      </c>
      <c r="Q23" s="31">
        <f>P23/$P$28</f>
        <v>0.11806012727671714</v>
      </c>
      <c r="R23" s="101">
        <v>349</v>
      </c>
      <c r="S23" s="31">
        <f>R23/$R$28</f>
        <v>9.6515486725663721E-2</v>
      </c>
      <c r="T23" s="101">
        <v>25</v>
      </c>
      <c r="U23" s="31">
        <f>T23/$T$28</f>
        <v>0.11312217194570136</v>
      </c>
    </row>
    <row r="24" spans="1:21" x14ac:dyDescent="0.2">
      <c r="A24" s="16" t="s">
        <v>8</v>
      </c>
      <c r="B24" s="36">
        <f>D24+F24+H24+J24+L24+N24+P24+R24+T24</f>
        <v>5425</v>
      </c>
      <c r="C24" s="60">
        <f t="shared" si="3"/>
        <v>0.13346946809034099</v>
      </c>
      <c r="D24" s="101">
        <v>17</v>
      </c>
      <c r="E24" s="31">
        <f>D24/$D$28</f>
        <v>8.0952380952380956E-2</v>
      </c>
      <c r="F24" s="101">
        <v>304</v>
      </c>
      <c r="G24" s="31">
        <f>F24/$F$28</f>
        <v>9.9055066797002281E-2</v>
      </c>
      <c r="H24" s="101">
        <v>773</v>
      </c>
      <c r="I24" s="31">
        <f>H24/$H$28</f>
        <v>0.13443478260869565</v>
      </c>
      <c r="J24" s="104">
        <v>1561</v>
      </c>
      <c r="K24" s="31">
        <f>J24/$J$28</f>
        <v>0.14357983811626196</v>
      </c>
      <c r="L24" s="104">
        <v>1053</v>
      </c>
      <c r="M24" s="31">
        <f>L24/$L$28</f>
        <v>0.13083996023856859</v>
      </c>
      <c r="N24" s="104">
        <v>565</v>
      </c>
      <c r="O24" s="31">
        <f t="shared" si="4"/>
        <v>0.13130374157564489</v>
      </c>
      <c r="P24" s="108">
        <v>614</v>
      </c>
      <c r="Q24" s="31">
        <f>P24/$P$28</f>
        <v>0.13473776607417159</v>
      </c>
      <c r="R24" s="101">
        <v>510</v>
      </c>
      <c r="S24" s="31">
        <f>R24/$R$28</f>
        <v>0.14103982300884957</v>
      </c>
      <c r="T24" s="101">
        <v>28</v>
      </c>
      <c r="U24" s="31">
        <f>T24/$T$28</f>
        <v>0.12669683257918551</v>
      </c>
    </row>
    <row r="25" spans="1:21" ht="13.5" thickBot="1" x14ac:dyDescent="0.25">
      <c r="A25" s="7" t="s">
        <v>9</v>
      </c>
      <c r="B25" s="10">
        <f>D25+F25+H25+J25+L25+N25+P25+R25+T25</f>
        <v>11234</v>
      </c>
      <c r="C25" s="81">
        <f t="shared" si="3"/>
        <v>0.27638636028145452</v>
      </c>
      <c r="D25" s="102">
        <v>6</v>
      </c>
      <c r="E25" s="50">
        <f>D25/$D$28</f>
        <v>2.8571428571428571E-2</v>
      </c>
      <c r="F25" s="102">
        <v>374</v>
      </c>
      <c r="G25" s="50">
        <f>F25/$F$28</f>
        <v>0.12186379928315412</v>
      </c>
      <c r="H25" s="102">
        <v>977</v>
      </c>
      <c r="I25" s="50">
        <f>H25/$H$28</f>
        <v>0.16991304347826086</v>
      </c>
      <c r="J25" s="105">
        <v>2463</v>
      </c>
      <c r="K25" s="50">
        <f>J25/$J$28</f>
        <v>0.22654525386313465</v>
      </c>
      <c r="L25" s="106">
        <v>2260</v>
      </c>
      <c r="M25" s="50">
        <f>L25/$L$28</f>
        <v>0.28081510934393639</v>
      </c>
      <c r="N25" s="107">
        <v>1450</v>
      </c>
      <c r="O25" s="50">
        <f t="shared" si="4"/>
        <v>0.33697420404369044</v>
      </c>
      <c r="P25" s="106">
        <v>1841</v>
      </c>
      <c r="Q25" s="50">
        <f>P25/$P$28</f>
        <v>0.40399385560675882</v>
      </c>
      <c r="R25" s="102">
        <v>1753</v>
      </c>
      <c r="S25" s="50">
        <f>R25/$R$28</f>
        <v>0.48478982300884954</v>
      </c>
      <c r="T25" s="109">
        <v>110</v>
      </c>
      <c r="U25" s="50">
        <f>T25/$T$28</f>
        <v>0.49773755656108598</v>
      </c>
    </row>
    <row r="26" spans="1:21" ht="13.5" thickBot="1" x14ac:dyDescent="0.25">
      <c r="A26" s="53" t="s">
        <v>21</v>
      </c>
      <c r="B26" s="54">
        <f>SUM(B24:B25)</f>
        <v>16659</v>
      </c>
      <c r="C26" s="82">
        <f>B26/B28</f>
        <v>0.40985582837179552</v>
      </c>
      <c r="D26" s="54">
        <f>SUM(D24:D25)</f>
        <v>23</v>
      </c>
      <c r="E26" s="55">
        <f>D26/D28</f>
        <v>0.10952380952380952</v>
      </c>
      <c r="F26" s="54">
        <f>SUM(F24:F25)</f>
        <v>678</v>
      </c>
      <c r="G26" s="55">
        <f>F26/F28</f>
        <v>0.2209188660801564</v>
      </c>
      <c r="H26" s="54">
        <f>SUM(H24:H25)</f>
        <v>1750</v>
      </c>
      <c r="I26" s="55">
        <f>H26/H28</f>
        <v>0.30434782608695654</v>
      </c>
      <c r="J26" s="54">
        <f>SUM(J24:J25)</f>
        <v>4024</v>
      </c>
      <c r="K26" s="55">
        <f>J26/J28</f>
        <v>0.37012509197939664</v>
      </c>
      <c r="L26" s="54">
        <f>SUM(L24:L25)</f>
        <v>3313</v>
      </c>
      <c r="M26" s="55">
        <f>L26/L28</f>
        <v>0.41165506958250497</v>
      </c>
      <c r="N26" s="54">
        <f>SUM(N24:N25)</f>
        <v>2015</v>
      </c>
      <c r="O26" s="55">
        <f>N26/N28</f>
        <v>0.46827794561933533</v>
      </c>
      <c r="P26" s="54">
        <f>SUM(P24:P25)</f>
        <v>2455</v>
      </c>
      <c r="Q26" s="55">
        <f>P26/P28</f>
        <v>0.53873162168093047</v>
      </c>
      <c r="R26" s="54">
        <f>SUM(R24:R25)</f>
        <v>2263</v>
      </c>
      <c r="S26" s="55">
        <f>R26/R28</f>
        <v>0.62582964601769908</v>
      </c>
      <c r="T26" s="54">
        <f>SUM(T24:T25)</f>
        <v>138</v>
      </c>
      <c r="U26" s="55">
        <f>T26/T28</f>
        <v>0.6244343891402715</v>
      </c>
    </row>
    <row r="27" spans="1:21" ht="13.5" thickBot="1" x14ac:dyDescent="0.25">
      <c r="A27" s="7"/>
      <c r="B27" s="10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41">
        <f>D28+F28+H28+J28+L28+N28+P28+R28+T28</f>
        <v>40646</v>
      </c>
      <c r="C28" s="85">
        <f t="shared" si="3"/>
        <v>1</v>
      </c>
      <c r="D28" s="46">
        <f>SUM(D21:D25)</f>
        <v>210</v>
      </c>
      <c r="E28" s="42">
        <f>D28/$D$28</f>
        <v>1</v>
      </c>
      <c r="F28" s="43">
        <f>SUM(F21:F25)</f>
        <v>3069</v>
      </c>
      <c r="G28" s="42">
        <f>F28/$F$28</f>
        <v>1</v>
      </c>
      <c r="H28" s="43">
        <f>SUM(H21:H25)</f>
        <v>5750</v>
      </c>
      <c r="I28" s="42">
        <f>H28/$H$28</f>
        <v>1</v>
      </c>
      <c r="J28" s="43">
        <f>SUM(J21:J25)</f>
        <v>10872</v>
      </c>
      <c r="K28" s="42">
        <f>J28/$J$28</f>
        <v>1</v>
      </c>
      <c r="L28" s="43">
        <f>SUM(L21:L25)</f>
        <v>8048</v>
      </c>
      <c r="M28" s="42">
        <f>L28/$L$28</f>
        <v>1</v>
      </c>
      <c r="N28" s="46">
        <f>SUM(N21:N25)</f>
        <v>4303</v>
      </c>
      <c r="O28" s="42">
        <f t="shared" si="4"/>
        <v>1</v>
      </c>
      <c r="P28" s="44">
        <f>SUM(P21:P25)</f>
        <v>4557</v>
      </c>
      <c r="Q28" s="42">
        <f>P28/$P$28</f>
        <v>1</v>
      </c>
      <c r="R28" s="43">
        <f>SUM(R21:R25)</f>
        <v>3616</v>
      </c>
      <c r="S28" s="42">
        <f>R28/$R$28</f>
        <v>1</v>
      </c>
      <c r="T28" s="43">
        <f>SUM(T21:T25)</f>
        <v>221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T18:U18"/>
    <mergeCell ref="B3:C3"/>
    <mergeCell ref="D3:E3"/>
    <mergeCell ref="F3:G3"/>
    <mergeCell ref="H3:I3"/>
    <mergeCell ref="J3:K3"/>
    <mergeCell ref="J18:K18"/>
    <mergeCell ref="L18:M18"/>
    <mergeCell ref="N18:O18"/>
    <mergeCell ref="P18:Q18"/>
    <mergeCell ref="B18:C18"/>
    <mergeCell ref="D18:E18"/>
    <mergeCell ref="F18:G18"/>
    <mergeCell ref="H18:I18"/>
    <mergeCell ref="R18:S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zoomScale="97" zoomScaleNormal="97" workbookViewId="0">
      <selection activeCell="Q11" sqref="Q11"/>
    </sheetView>
  </sheetViews>
  <sheetFormatPr defaultRowHeight="12.75" x14ac:dyDescent="0.2"/>
  <cols>
    <col min="1" max="1" width="15.42578125" customWidth="1"/>
    <col min="2" max="2" width="6.85546875" customWidth="1"/>
    <col min="3" max="4" width="6.7109375" customWidth="1"/>
    <col min="5" max="5" width="5.85546875" customWidth="1"/>
    <col min="6" max="6" width="7.85546875" customWidth="1"/>
    <col min="7" max="7" width="6.140625" customWidth="1"/>
    <col min="8" max="8" width="6.7109375" customWidth="1"/>
    <col min="9" max="9" width="5.7109375" customWidth="1"/>
    <col min="10" max="10" width="7" customWidth="1"/>
    <col min="11" max="11" width="5.7109375" customWidth="1"/>
    <col min="12" max="12" width="6" customWidth="1"/>
    <col min="13" max="13" width="6.140625" customWidth="1"/>
    <col min="14" max="14" width="6" customWidth="1"/>
    <col min="15" max="16" width="6.42578125" customWidth="1"/>
    <col min="17" max="17" width="6.28515625" customWidth="1"/>
    <col min="18" max="18" width="6" customWidth="1"/>
    <col min="19" max="19" width="5.85546875" customWidth="1"/>
    <col min="20" max="20" width="6.140625" customWidth="1"/>
    <col min="21" max="21" width="7.42578125" customWidth="1"/>
  </cols>
  <sheetData>
    <row r="1" spans="1:14" x14ac:dyDescent="0.2">
      <c r="A1" s="1" t="s">
        <v>50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73" t="s">
        <v>3</v>
      </c>
      <c r="M3" s="74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8"/>
      <c r="L5" s="2"/>
      <c r="M5" s="2"/>
      <c r="N5" s="15"/>
    </row>
    <row r="6" spans="1:14" x14ac:dyDescent="0.2">
      <c r="A6" s="7" t="s">
        <v>5</v>
      </c>
      <c r="B6" s="10">
        <f>D6+F6+H6+J6+L6</f>
        <v>1638</v>
      </c>
      <c r="C6" s="11">
        <f>B6/$B$12</f>
        <v>3.913791455605467E-2</v>
      </c>
      <c r="D6" s="137">
        <v>411</v>
      </c>
      <c r="E6" s="56">
        <f>D6/$D$12</f>
        <v>3.5569017741237559E-2</v>
      </c>
      <c r="F6" s="137">
        <v>306</v>
      </c>
      <c r="G6" s="14">
        <f>F6/$F$12</f>
        <v>4.2171995589856667E-2</v>
      </c>
      <c r="H6" s="137">
        <v>272</v>
      </c>
      <c r="I6" s="49">
        <f>H6/$H$12</f>
        <v>4.6719340432840949E-2</v>
      </c>
      <c r="J6" s="137">
        <v>369</v>
      </c>
      <c r="K6" s="66">
        <f>J6/$J$12</f>
        <v>3.4989569505025603E-2</v>
      </c>
      <c r="L6" s="137">
        <v>280</v>
      </c>
      <c r="M6" s="56">
        <f>L6/$L$12</f>
        <v>4.1960137869024423E-2</v>
      </c>
      <c r="N6" s="15"/>
    </row>
    <row r="7" spans="1:14" x14ac:dyDescent="0.2">
      <c r="A7" s="16" t="s">
        <v>6</v>
      </c>
      <c r="B7" s="36">
        <f>D7+F7+H7+J7+L7</f>
        <v>18190</v>
      </c>
      <c r="C7" s="17">
        <f>B7/$B$12</f>
        <v>0.43462678008219441</v>
      </c>
      <c r="D7" s="137">
        <v>3192</v>
      </c>
      <c r="E7" s="13">
        <f>D7/$D$12</f>
        <v>0.27624405019472092</v>
      </c>
      <c r="F7" s="137">
        <v>3022</v>
      </c>
      <c r="G7" s="13">
        <f>F7/$F$12</f>
        <v>0.41648291069459759</v>
      </c>
      <c r="H7" s="137">
        <v>4989</v>
      </c>
      <c r="I7" s="13">
        <f t="shared" ref="I7:I12" si="0">H7/$H$12</f>
        <v>0.85692201992442463</v>
      </c>
      <c r="J7" s="137">
        <v>3335</v>
      </c>
      <c r="K7" s="67">
        <f t="shared" ref="K7:K12" si="1">J7/$J$12</f>
        <v>0.31623364308742652</v>
      </c>
      <c r="L7" s="137">
        <v>3652</v>
      </c>
      <c r="M7" s="13">
        <f t="shared" ref="M7:M12" si="2">L7/$L$12</f>
        <v>0.54728008392027572</v>
      </c>
      <c r="N7" s="15"/>
    </row>
    <row r="8" spans="1:14" x14ac:dyDescent="0.2">
      <c r="A8" s="7" t="s">
        <v>7</v>
      </c>
      <c r="B8" s="10">
        <f>D8+F8+H8+J8+L8</f>
        <v>5172</v>
      </c>
      <c r="C8" s="11">
        <f>B8/$B$12</f>
        <v>0.12357832361655358</v>
      </c>
      <c r="D8" s="137">
        <v>1890</v>
      </c>
      <c r="E8" s="13">
        <f>D8/$D$12</f>
        <v>0.1635655560363479</v>
      </c>
      <c r="F8" s="137">
        <v>880</v>
      </c>
      <c r="G8" s="13">
        <f>F8/$F$12</f>
        <v>0.12127894156560089</v>
      </c>
      <c r="H8" s="137">
        <v>165</v>
      </c>
      <c r="I8" s="13">
        <f t="shared" si="0"/>
        <v>2.8340776365510134E-2</v>
      </c>
      <c r="J8" s="137">
        <v>1612</v>
      </c>
      <c r="K8" s="67">
        <f t="shared" si="1"/>
        <v>0.15285416271572161</v>
      </c>
      <c r="L8" s="137">
        <v>625</v>
      </c>
      <c r="M8" s="13">
        <f t="shared" si="2"/>
        <v>9.366102202907238E-2</v>
      </c>
      <c r="N8" s="15"/>
    </row>
    <row r="9" spans="1:14" x14ac:dyDescent="0.2">
      <c r="A9" s="16" t="s">
        <v>8</v>
      </c>
      <c r="B9" s="36">
        <f>D9+F9+H9+J9+L9</f>
        <v>5798</v>
      </c>
      <c r="C9" s="17">
        <f>B9/$B$12</f>
        <v>0.13853579279365383</v>
      </c>
      <c r="D9" s="137">
        <v>2097</v>
      </c>
      <c r="E9" s="13">
        <f>D9/$D$12</f>
        <v>0.18147987884032887</v>
      </c>
      <c r="F9" s="137">
        <v>890</v>
      </c>
      <c r="G9" s="13">
        <f>F9/$F$12</f>
        <v>0.12265711135611908</v>
      </c>
      <c r="H9" s="137">
        <v>163</v>
      </c>
      <c r="I9" s="13">
        <f t="shared" si="0"/>
        <v>2.7997251803503952E-2</v>
      </c>
      <c r="J9" s="137">
        <v>1885</v>
      </c>
      <c r="K9" s="67">
        <f t="shared" si="1"/>
        <v>0.17874075478854543</v>
      </c>
      <c r="L9" s="137">
        <v>763</v>
      </c>
      <c r="M9" s="13">
        <f t="shared" si="2"/>
        <v>0.11434137569309157</v>
      </c>
      <c r="N9" s="15"/>
    </row>
    <row r="10" spans="1:14" ht="13.5" thickBot="1" x14ac:dyDescent="0.25">
      <c r="A10" s="7" t="s">
        <v>9</v>
      </c>
      <c r="B10" s="10">
        <f>D10+F10+H10+J10+L10</f>
        <v>11054</v>
      </c>
      <c r="C10" s="11">
        <f>B10/$B$12</f>
        <v>0.26412118895154352</v>
      </c>
      <c r="D10" s="137">
        <v>3965</v>
      </c>
      <c r="E10" s="18">
        <f>D10/$D$12</f>
        <v>0.34314149718736475</v>
      </c>
      <c r="F10" s="137">
        <v>2158</v>
      </c>
      <c r="G10" s="18">
        <f>F10/$F$12</f>
        <v>0.2974090407938258</v>
      </c>
      <c r="H10" s="137">
        <v>233</v>
      </c>
      <c r="I10" s="18">
        <f t="shared" si="0"/>
        <v>4.0020611473720373E-2</v>
      </c>
      <c r="J10" s="137">
        <v>3345</v>
      </c>
      <c r="K10" s="68">
        <f t="shared" si="1"/>
        <v>0.31718186990328084</v>
      </c>
      <c r="L10" s="137">
        <v>1353</v>
      </c>
      <c r="M10" s="70">
        <f t="shared" si="2"/>
        <v>0.20275738048853589</v>
      </c>
      <c r="N10" s="15"/>
    </row>
    <row r="11" spans="1:14" ht="13.5" thickBot="1" x14ac:dyDescent="0.25">
      <c r="A11" s="2"/>
      <c r="B11" s="19"/>
      <c r="C11" s="20"/>
      <c r="D11" s="21"/>
      <c r="E11" s="22"/>
      <c r="F11" s="40"/>
      <c r="G11" s="22"/>
      <c r="H11" s="19"/>
      <c r="I11" s="22"/>
      <c r="J11" s="19"/>
      <c r="K11" s="71"/>
      <c r="L11" s="46"/>
      <c r="M11" s="22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41852</v>
      </c>
      <c r="C12" s="42">
        <f>B12/$B$12</f>
        <v>1</v>
      </c>
      <c r="D12" s="44">
        <f>SUM(D6:D10)</f>
        <v>11555</v>
      </c>
      <c r="E12" s="42">
        <f>D12/$D$12</f>
        <v>1</v>
      </c>
      <c r="F12" s="44">
        <f>SUM(F6:F10)</f>
        <v>7256</v>
      </c>
      <c r="G12" s="42">
        <f>F12/$F$12</f>
        <v>1</v>
      </c>
      <c r="H12" s="44">
        <f>SUM(H6:H10)</f>
        <v>5822</v>
      </c>
      <c r="I12" s="42">
        <f t="shared" si="0"/>
        <v>1</v>
      </c>
      <c r="J12" s="44">
        <f>SUM(J6:J10)</f>
        <v>10546</v>
      </c>
      <c r="K12" s="72">
        <f t="shared" si="1"/>
        <v>1</v>
      </c>
      <c r="L12" s="43">
        <f>SUM(L6:L10)</f>
        <v>6673</v>
      </c>
      <c r="M12" s="42">
        <f t="shared" si="2"/>
        <v>1</v>
      </c>
    </row>
    <row r="16" spans="1:14" x14ac:dyDescent="0.2">
      <c r="A16" s="1" t="s">
        <v>51</v>
      </c>
    </row>
    <row r="17" spans="1:22" ht="13.5" thickBot="1" x14ac:dyDescent="0.25">
      <c r="A17" s="1" t="s">
        <v>25</v>
      </c>
    </row>
    <row r="18" spans="1:22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2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2" x14ac:dyDescent="0.2">
      <c r="A20" s="26"/>
      <c r="B20" s="62"/>
      <c r="C20" s="7"/>
      <c r="D20" s="27"/>
      <c r="E20" s="24"/>
      <c r="F20" s="75"/>
      <c r="G20" s="24"/>
      <c r="H20" s="28"/>
      <c r="I20" s="24"/>
      <c r="J20" s="75"/>
      <c r="K20" s="24"/>
      <c r="L20" s="75"/>
      <c r="M20" s="24"/>
      <c r="N20" s="24"/>
      <c r="O20" s="26"/>
      <c r="P20" s="75"/>
      <c r="Q20" s="24"/>
      <c r="R20" s="75"/>
      <c r="S20" s="24"/>
      <c r="T20" s="59"/>
      <c r="U20" s="57"/>
    </row>
    <row r="21" spans="1:22" x14ac:dyDescent="0.2">
      <c r="A21" s="7" t="s">
        <v>5</v>
      </c>
      <c r="B21" s="10">
        <f>D21+F21+H21+J21+L21+N21+P21+R21+T21</f>
        <v>1638</v>
      </c>
      <c r="C21" s="80">
        <f>B21/$B$28</f>
        <v>3.913791455605467E-2</v>
      </c>
      <c r="D21" s="101">
        <v>9</v>
      </c>
      <c r="E21" s="45">
        <f>D21/$D$28</f>
        <v>5.113636363636364E-2</v>
      </c>
      <c r="F21" s="103">
        <v>188</v>
      </c>
      <c r="G21" s="45">
        <f>F21/$F$28</f>
        <v>6.487232574189096E-2</v>
      </c>
      <c r="H21" s="103">
        <v>240</v>
      </c>
      <c r="I21" s="45">
        <f>H21/$H$28</f>
        <v>4.2350449973530969E-2</v>
      </c>
      <c r="J21" s="104">
        <v>484</v>
      </c>
      <c r="K21" s="45">
        <f>J21/$J$28</f>
        <v>4.2839440608957335E-2</v>
      </c>
      <c r="L21" s="104">
        <v>295</v>
      </c>
      <c r="M21" s="45">
        <f>L21/$L$28</f>
        <v>3.4510996724379975E-2</v>
      </c>
      <c r="N21" s="104">
        <v>150</v>
      </c>
      <c r="O21" s="45">
        <f>N21/$N$28</f>
        <v>3.3222591362126248E-2</v>
      </c>
      <c r="P21" s="108">
        <v>166</v>
      </c>
      <c r="Q21" s="45">
        <f>P21/$P$28</f>
        <v>3.4532972748075721E-2</v>
      </c>
      <c r="R21" s="101">
        <v>101</v>
      </c>
      <c r="S21" s="45">
        <f>R21/$R$28</f>
        <v>2.7085009385894341E-2</v>
      </c>
      <c r="T21" s="101">
        <v>5</v>
      </c>
      <c r="U21" s="58">
        <f>T21/$T$28</f>
        <v>2.336448598130841E-2</v>
      </c>
    </row>
    <row r="22" spans="1:22" x14ac:dyDescent="0.2">
      <c r="A22" s="16" t="s">
        <v>6</v>
      </c>
      <c r="B22" s="36">
        <f>D22+F22+H22+J22+L22+N22+P22+R22+T22</f>
        <v>18190</v>
      </c>
      <c r="C22" s="60">
        <f>B22/$B$28</f>
        <v>0.43462678008219441</v>
      </c>
      <c r="D22" s="101">
        <v>119</v>
      </c>
      <c r="E22" s="31">
        <f>D22/$D$28</f>
        <v>0.67613636363636365</v>
      </c>
      <c r="F22" s="101">
        <v>1627</v>
      </c>
      <c r="G22" s="31">
        <f>F22/$F$28</f>
        <v>0.56142167011732225</v>
      </c>
      <c r="H22" s="101">
        <v>2765</v>
      </c>
      <c r="I22" s="31">
        <f>H22/$H$28</f>
        <v>0.48791247573672136</v>
      </c>
      <c r="J22" s="104">
        <v>5205</v>
      </c>
      <c r="K22" s="31">
        <f>J22/$J$28</f>
        <v>0.46070100902814659</v>
      </c>
      <c r="L22" s="104">
        <v>3845</v>
      </c>
      <c r="M22" s="31">
        <f>L22/$L$28</f>
        <v>0.44981282171268133</v>
      </c>
      <c r="N22" s="104">
        <v>1835</v>
      </c>
      <c r="O22" s="31">
        <f>N22/$N$28</f>
        <v>0.40642303433001109</v>
      </c>
      <c r="P22" s="104">
        <v>1668</v>
      </c>
      <c r="Q22" s="31">
        <f>P22/$P$28</f>
        <v>0.3469939671312669</v>
      </c>
      <c r="R22" s="101">
        <v>1080</v>
      </c>
      <c r="S22" s="45">
        <f>R22/$R$28</f>
        <v>0.28962188254223653</v>
      </c>
      <c r="T22" s="101">
        <v>46</v>
      </c>
      <c r="U22" s="31">
        <f>T22/$T$28</f>
        <v>0.21495327102803738</v>
      </c>
    </row>
    <row r="23" spans="1:22" x14ac:dyDescent="0.2">
      <c r="A23" s="7" t="s">
        <v>7</v>
      </c>
      <c r="B23" s="10">
        <f>D23+F23+H23+J23+L23+N23+P23+R23+T23</f>
        <v>5172</v>
      </c>
      <c r="C23" s="60">
        <f>B23/$B$28</f>
        <v>0.12357832361655358</v>
      </c>
      <c r="D23" s="101">
        <v>29</v>
      </c>
      <c r="E23" s="31">
        <f>D23/$D$28</f>
        <v>0.16477272727272727</v>
      </c>
      <c r="F23" s="101">
        <v>419</v>
      </c>
      <c r="G23" s="31">
        <f>F23/$F$28</f>
        <v>0.1445824706694272</v>
      </c>
      <c r="H23" s="101">
        <v>917</v>
      </c>
      <c r="I23" s="31">
        <f>H23/$H$28</f>
        <v>0.16181401094053291</v>
      </c>
      <c r="J23" s="104">
        <v>1514</v>
      </c>
      <c r="K23" s="31">
        <f>J23/$J$28</f>
        <v>0.13400601876438309</v>
      </c>
      <c r="L23" s="104">
        <v>1001</v>
      </c>
      <c r="M23" s="31">
        <f>L23/$L$28</f>
        <v>0.11710341600374356</v>
      </c>
      <c r="N23" s="104">
        <v>471</v>
      </c>
      <c r="O23" s="31">
        <f>N23/$N$28</f>
        <v>0.10431893687707641</v>
      </c>
      <c r="P23" s="104">
        <v>471</v>
      </c>
      <c r="Q23" s="31">
        <f>P23/$P$28</f>
        <v>9.7982109423757027E-2</v>
      </c>
      <c r="R23" s="101">
        <v>323</v>
      </c>
      <c r="S23" s="31">
        <f>R23/$R$28</f>
        <v>8.6618396352909632E-2</v>
      </c>
      <c r="T23" s="101">
        <v>27</v>
      </c>
      <c r="U23" s="31">
        <f>T23/$T$28</f>
        <v>0.12616822429906541</v>
      </c>
    </row>
    <row r="24" spans="1:22" x14ac:dyDescent="0.2">
      <c r="A24" s="16" t="s">
        <v>8</v>
      </c>
      <c r="B24" s="36">
        <f>D24+F24+H24+J24+L24+N24+P24+R24+T24</f>
        <v>5798</v>
      </c>
      <c r="C24" s="60">
        <f>B24/$B$28</f>
        <v>0.13853579279365383</v>
      </c>
      <c r="D24" s="101">
        <v>12</v>
      </c>
      <c r="E24" s="31">
        <f>D24/$D$28</f>
        <v>6.8181818181818177E-2</v>
      </c>
      <c r="F24" s="101">
        <v>307</v>
      </c>
      <c r="G24" s="31">
        <f>F24/$F$28</f>
        <v>0.10593512767425811</v>
      </c>
      <c r="H24" s="101">
        <v>820</v>
      </c>
      <c r="I24" s="31">
        <f>H24/$H$28</f>
        <v>0.14469737074289749</v>
      </c>
      <c r="J24" s="104">
        <v>1664</v>
      </c>
      <c r="K24" s="31">
        <f>J24/$J$28</f>
        <v>0.14728270490352274</v>
      </c>
      <c r="L24" s="104">
        <v>1159</v>
      </c>
      <c r="M24" s="31">
        <f>L24/$L$28</f>
        <v>0.13558727187646233</v>
      </c>
      <c r="N24" s="104">
        <v>618</v>
      </c>
      <c r="O24" s="31">
        <f>N24/$N$28</f>
        <v>0.13687707641196012</v>
      </c>
      <c r="P24" s="108">
        <v>678</v>
      </c>
      <c r="Q24" s="31">
        <f>P24/$P$28</f>
        <v>0.14104431038069482</v>
      </c>
      <c r="R24" s="101">
        <v>510</v>
      </c>
      <c r="S24" s="31">
        <f>R24/$R$28</f>
        <v>0.13676588897827835</v>
      </c>
      <c r="T24" s="101">
        <v>30</v>
      </c>
      <c r="U24" s="31">
        <f>T24/$T$28</f>
        <v>0.14018691588785046</v>
      </c>
    </row>
    <row r="25" spans="1:22" ht="13.5" thickBot="1" x14ac:dyDescent="0.25">
      <c r="A25" s="7" t="s">
        <v>9</v>
      </c>
      <c r="B25" s="10">
        <f>D25+F25+H25+J25+L25+N25+P25+R25+T25</f>
        <v>11054</v>
      </c>
      <c r="C25" s="81">
        <f>B25/$B$28</f>
        <v>0.26412118895154352</v>
      </c>
      <c r="D25" s="102">
        <v>7</v>
      </c>
      <c r="E25" s="50">
        <f>D25/$D$28</f>
        <v>3.9772727272727272E-2</v>
      </c>
      <c r="F25" s="102">
        <v>357</v>
      </c>
      <c r="G25" s="50">
        <f>F25/$F$28</f>
        <v>0.12318840579710146</v>
      </c>
      <c r="H25" s="102">
        <v>925</v>
      </c>
      <c r="I25" s="50">
        <f>H25/$H$28</f>
        <v>0.16322569260631728</v>
      </c>
      <c r="J25" s="105">
        <v>2431</v>
      </c>
      <c r="K25" s="50">
        <f>J25/$J$28</f>
        <v>0.21517082669499027</v>
      </c>
      <c r="L25" s="106">
        <v>2248</v>
      </c>
      <c r="M25" s="50">
        <f>L25/$L$28</f>
        <v>0.26298549368273283</v>
      </c>
      <c r="N25" s="107">
        <v>1441</v>
      </c>
      <c r="O25" s="50">
        <f>N25/$N$28</f>
        <v>0.31915836101882611</v>
      </c>
      <c r="P25" s="106">
        <v>1824</v>
      </c>
      <c r="Q25" s="50">
        <f>P25/$P$28</f>
        <v>0.37944664031620551</v>
      </c>
      <c r="R25" s="102">
        <v>1715</v>
      </c>
      <c r="S25" s="50">
        <f>R25/$R$28</f>
        <v>0.45990882274068112</v>
      </c>
      <c r="T25" s="109">
        <v>106</v>
      </c>
      <c r="U25" s="50">
        <f>T25/$T$28</f>
        <v>0.49532710280373832</v>
      </c>
    </row>
    <row r="26" spans="1:22" ht="13.5" thickBot="1" x14ac:dyDescent="0.25">
      <c r="A26" s="53" t="s">
        <v>21</v>
      </c>
      <c r="B26" s="54">
        <f>SUM(B24:B25)</f>
        <v>16852</v>
      </c>
      <c r="C26" s="82">
        <f>B26/B28</f>
        <v>0.40265698174519737</v>
      </c>
      <c r="D26" s="54">
        <f>SUM(D24:D25)</f>
        <v>19</v>
      </c>
      <c r="E26" s="55">
        <f>D26/D28</f>
        <v>0.10795454545454546</v>
      </c>
      <c r="F26" s="54">
        <f>SUM(F24:F25)</f>
        <v>664</v>
      </c>
      <c r="G26" s="55">
        <f>F26/F28</f>
        <v>0.22912353347135955</v>
      </c>
      <c r="H26" s="54">
        <f>SUM(H24:H25)</f>
        <v>1745</v>
      </c>
      <c r="I26" s="55">
        <f>H26/H28</f>
        <v>0.30792306334921477</v>
      </c>
      <c r="J26" s="54">
        <f>SUM(J24:J25)</f>
        <v>4095</v>
      </c>
      <c r="K26" s="55">
        <f>J26/J28</f>
        <v>0.36245353159851301</v>
      </c>
      <c r="L26" s="54">
        <f>SUM(L24:L25)</f>
        <v>3407</v>
      </c>
      <c r="M26" s="55">
        <f>L26/L28</f>
        <v>0.39857276555919513</v>
      </c>
      <c r="N26" s="54">
        <f>SUM(N24:N25)</f>
        <v>2059</v>
      </c>
      <c r="O26" s="55">
        <f>N26/N28</f>
        <v>0.45603543743078628</v>
      </c>
      <c r="P26" s="54">
        <f>SUM(P24:P25)</f>
        <v>2502</v>
      </c>
      <c r="Q26" s="55">
        <f>P26/P28</f>
        <v>0.52049095069690032</v>
      </c>
      <c r="R26" s="54">
        <f>SUM(R24:R25)</f>
        <v>2225</v>
      </c>
      <c r="S26" s="55">
        <f>R26/R28</f>
        <v>0.59667471171895947</v>
      </c>
      <c r="T26" s="54">
        <f>SUM(T24:T25)</f>
        <v>136</v>
      </c>
      <c r="U26" s="55">
        <f>T26/T28</f>
        <v>0.63551401869158874</v>
      </c>
    </row>
    <row r="27" spans="1:22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2" ht="13.5" thickBot="1" x14ac:dyDescent="0.25">
      <c r="A28" s="7" t="s">
        <v>10</v>
      </c>
      <c r="B28" s="64">
        <f>D28+F28+H28+J28+L28+N28+P28+R28+T28</f>
        <v>41852</v>
      </c>
      <c r="C28" s="42">
        <f t="shared" ref="C28" si="3">B28/$B$28</f>
        <v>1</v>
      </c>
      <c r="D28" s="46">
        <f>SUM(D21:D25)</f>
        <v>176</v>
      </c>
      <c r="E28" s="42">
        <f>D28/$D$28</f>
        <v>1</v>
      </c>
      <c r="F28" s="43">
        <f>SUM(F21:F25)</f>
        <v>2898</v>
      </c>
      <c r="G28" s="42">
        <f>F28/$F$28</f>
        <v>1</v>
      </c>
      <c r="H28" s="43">
        <f>SUM(H21:H25)</f>
        <v>5667</v>
      </c>
      <c r="I28" s="42">
        <f>H28/$H$28</f>
        <v>1</v>
      </c>
      <c r="J28" s="43">
        <f>SUM(J21:J25)</f>
        <v>11298</v>
      </c>
      <c r="K28" s="42">
        <f>J28/$J$28</f>
        <v>1</v>
      </c>
      <c r="L28" s="43">
        <f>SUM(L21:L25)</f>
        <v>8548</v>
      </c>
      <c r="M28" s="42">
        <f>L28/$L$28</f>
        <v>1</v>
      </c>
      <c r="N28" s="46">
        <f>SUM(N21:N25)</f>
        <v>4515</v>
      </c>
      <c r="O28" s="42">
        <f t="shared" ref="O28" si="4">N28/$N$28</f>
        <v>1</v>
      </c>
      <c r="P28" s="44">
        <f>SUM(P21:P25)</f>
        <v>4807</v>
      </c>
      <c r="Q28" s="42">
        <f>P28/$P$28</f>
        <v>1</v>
      </c>
      <c r="R28" s="43">
        <f>SUM(R21:R25)</f>
        <v>3729</v>
      </c>
      <c r="S28" s="42">
        <f>R28/$R$28</f>
        <v>1</v>
      </c>
      <c r="T28" s="43">
        <f>SUM(T21:T25)</f>
        <v>214</v>
      </c>
      <c r="U28" s="42">
        <f>T28/$T$28</f>
        <v>1</v>
      </c>
    </row>
    <row r="29" spans="1:22" ht="13.5" thickBot="1" x14ac:dyDescent="0.25">
      <c r="A29" s="77"/>
      <c r="B29" s="78"/>
      <c r="C29" s="72"/>
      <c r="D29" s="43"/>
      <c r="E29" s="72"/>
      <c r="F29" s="43"/>
      <c r="G29" s="72"/>
      <c r="H29" s="43"/>
      <c r="I29" s="72"/>
      <c r="J29" s="43"/>
      <c r="K29" s="72"/>
      <c r="L29" s="43"/>
      <c r="M29" s="72"/>
      <c r="N29" s="43"/>
      <c r="O29" s="72"/>
      <c r="P29" s="43"/>
      <c r="Q29" s="72"/>
      <c r="R29" s="43"/>
      <c r="S29" s="72"/>
      <c r="T29" s="43"/>
      <c r="U29" s="42"/>
      <c r="V29" s="61"/>
    </row>
    <row r="34" spans="1:15" x14ac:dyDescent="0.2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x14ac:dyDescent="0.2">
      <c r="A35" s="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x14ac:dyDescent="0.2">
      <c r="A36" s="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x14ac:dyDescent="0.2">
      <c r="A37" s="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x14ac:dyDescent="0.2">
      <c r="A38" s="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x14ac:dyDescent="0.2">
      <c r="A39" s="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">
      <c r="A40" s="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x14ac:dyDescent="0.2">
      <c r="A41" s="4"/>
      <c r="B41" s="35"/>
      <c r="C41" s="35"/>
    </row>
    <row r="42" spans="1:15" x14ac:dyDescent="0.2">
      <c r="A42" s="4"/>
      <c r="B42" s="35"/>
      <c r="C42" s="35"/>
    </row>
  </sheetData>
  <mergeCells count="15">
    <mergeCell ref="R18:S18"/>
    <mergeCell ref="T18:U18"/>
    <mergeCell ref="B3:C3"/>
    <mergeCell ref="D3:E3"/>
    <mergeCell ref="F3:G3"/>
    <mergeCell ref="H3:I3"/>
    <mergeCell ref="J3:K3"/>
    <mergeCell ref="B18:C18"/>
    <mergeCell ref="D18:E18"/>
    <mergeCell ref="F18:G18"/>
    <mergeCell ref="P18:Q18"/>
    <mergeCell ref="H18:I18"/>
    <mergeCell ref="J18:K18"/>
    <mergeCell ref="L18:M18"/>
    <mergeCell ref="N18:O18"/>
  </mergeCells>
  <phoneticPr fontId="7" type="noConversion"/>
  <pageMargins left="0.42" right="0.3" top="1" bottom="1" header="0.5" footer="0.5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89" zoomScaleNormal="89" workbookViewId="0">
      <selection activeCell="A2" sqref="A2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7.28515625" customWidth="1"/>
    <col min="5" max="5" width="6.140625" customWidth="1"/>
    <col min="6" max="6" width="6.5703125" bestFit="1" customWidth="1"/>
    <col min="7" max="9" width="6.140625" customWidth="1"/>
    <col min="10" max="10" width="7.5703125" customWidth="1"/>
    <col min="11" max="11" width="6.140625" customWidth="1"/>
    <col min="12" max="12" width="7" bestFit="1" customWidth="1"/>
    <col min="13" max="21" width="6.140625" customWidth="1"/>
  </cols>
  <sheetData>
    <row r="1" spans="1:14" x14ac:dyDescent="0.2">
      <c r="A1" s="1" t="s">
        <v>29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5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6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9"/>
      <c r="M5" s="2"/>
      <c r="N5" s="15"/>
    </row>
    <row r="6" spans="1:14" ht="15" x14ac:dyDescent="0.25">
      <c r="A6" s="135" t="s">
        <v>5</v>
      </c>
      <c r="B6" s="130">
        <f>D6+F6+H6+J6+L6</f>
        <v>2397</v>
      </c>
      <c r="C6" s="131">
        <f>B6/$B$12</f>
        <v>5.2152912251691649E-2</v>
      </c>
      <c r="D6" s="117">
        <v>667</v>
      </c>
      <c r="E6" s="121">
        <f>D6/$D$12</f>
        <v>5.350124328226518E-2</v>
      </c>
      <c r="F6" s="117">
        <v>395</v>
      </c>
      <c r="G6" s="121">
        <f>F6/$F$12</f>
        <v>4.448699177835342E-2</v>
      </c>
      <c r="H6" s="117">
        <v>163</v>
      </c>
      <c r="I6" s="122">
        <f>H6/$H$12</f>
        <v>2.6888815572418345E-2</v>
      </c>
      <c r="J6" s="117">
        <v>800</v>
      </c>
      <c r="K6" s="123">
        <f>J6/$J$12</f>
        <v>6.7813850979062479E-2</v>
      </c>
      <c r="L6" s="117">
        <v>372</v>
      </c>
      <c r="M6" s="121">
        <f>L6/$L$12</f>
        <v>5.5062166962699825E-2</v>
      </c>
      <c r="N6" s="15"/>
    </row>
    <row r="7" spans="1:14" ht="15" x14ac:dyDescent="0.25">
      <c r="A7" s="135" t="s">
        <v>6</v>
      </c>
      <c r="B7" s="130">
        <f>D7+F7+H7+J7+L7</f>
        <v>11078</v>
      </c>
      <c r="C7" s="131">
        <f>B7/$B$12</f>
        <v>0.24103043885032963</v>
      </c>
      <c r="D7" s="117">
        <v>2691</v>
      </c>
      <c r="E7" s="121">
        <f>D7/$D$12</f>
        <v>0.21584984358706985</v>
      </c>
      <c r="F7" s="117">
        <v>1950</v>
      </c>
      <c r="G7" s="121">
        <f>F7/$F$12</f>
        <v>0.21961932650073207</v>
      </c>
      <c r="H7" s="117">
        <v>1413</v>
      </c>
      <c r="I7" s="121">
        <f t="shared" ref="I7:I12" si="0">H7/$H$12</f>
        <v>0.23309138898053447</v>
      </c>
      <c r="J7" s="117">
        <v>3046</v>
      </c>
      <c r="K7" s="121">
        <f t="shared" ref="K7:K12" si="1">J7/$J$12</f>
        <v>0.25820123760278035</v>
      </c>
      <c r="L7" s="117">
        <v>1978</v>
      </c>
      <c r="M7" s="121">
        <f t="shared" ref="M7:M12" si="2">L7/$L$12</f>
        <v>0.29277679100059206</v>
      </c>
      <c r="N7" s="15"/>
    </row>
    <row r="8" spans="1:14" ht="15" x14ac:dyDescent="0.25">
      <c r="A8" s="135" t="s">
        <v>7</v>
      </c>
      <c r="B8" s="130">
        <f>D8+F8+H8+J8+L8</f>
        <v>13649</v>
      </c>
      <c r="C8" s="131">
        <f>B8/$B$12</f>
        <v>0.296969169513283</v>
      </c>
      <c r="D8" s="117">
        <v>2380</v>
      </c>
      <c r="E8" s="121">
        <f>D8/$D$12</f>
        <v>0.19090398652442447</v>
      </c>
      <c r="F8" s="117">
        <v>2551</v>
      </c>
      <c r="G8" s="121">
        <f>F8/$F$12</f>
        <v>0.28730712918121409</v>
      </c>
      <c r="H8" s="117">
        <v>3819</v>
      </c>
      <c r="I8" s="121">
        <f t="shared" si="0"/>
        <v>0.62999010227647645</v>
      </c>
      <c r="J8" s="117">
        <v>2516</v>
      </c>
      <c r="K8" s="121">
        <f t="shared" si="1"/>
        <v>0.21327456132915149</v>
      </c>
      <c r="L8" s="117">
        <v>2383</v>
      </c>
      <c r="M8" s="121">
        <f t="shared" si="2"/>
        <v>0.35272350503256367</v>
      </c>
      <c r="N8" s="15"/>
    </row>
    <row r="9" spans="1:14" ht="15" x14ac:dyDescent="0.25">
      <c r="A9" s="135" t="s">
        <v>8</v>
      </c>
      <c r="B9" s="130">
        <f>D9+F9+H9+J9+L9</f>
        <v>6645</v>
      </c>
      <c r="C9" s="131">
        <f>B9/$B$12</f>
        <v>0.1445790996714606</v>
      </c>
      <c r="D9" s="117">
        <v>2336</v>
      </c>
      <c r="E9" s="121">
        <f>D9/$D$12</f>
        <v>0.18737466912649395</v>
      </c>
      <c r="F9" s="117">
        <v>1294</v>
      </c>
      <c r="G9" s="121">
        <f>F9/$F$12</f>
        <v>0.14573713255997298</v>
      </c>
      <c r="H9" s="117">
        <v>259</v>
      </c>
      <c r="I9" s="121">
        <f t="shared" si="0"/>
        <v>4.2725173210161664E-2</v>
      </c>
      <c r="J9" s="117">
        <v>1990</v>
      </c>
      <c r="K9" s="121">
        <f t="shared" si="1"/>
        <v>0.16868695431041791</v>
      </c>
      <c r="L9" s="117">
        <v>766</v>
      </c>
      <c r="M9" s="121">
        <f t="shared" si="2"/>
        <v>0.11338069863824748</v>
      </c>
      <c r="N9" s="15"/>
    </row>
    <row r="10" spans="1:14" ht="15" x14ac:dyDescent="0.25">
      <c r="A10" s="135" t="s">
        <v>9</v>
      </c>
      <c r="B10" s="130">
        <f>D10+F10+H10+J10+L10</f>
        <v>12192</v>
      </c>
      <c r="C10" s="131">
        <f>B10/$B$12</f>
        <v>0.26526837971323514</v>
      </c>
      <c r="D10" s="117">
        <v>4393</v>
      </c>
      <c r="E10" s="121">
        <f>D10/$D$12</f>
        <v>0.35237025747974654</v>
      </c>
      <c r="F10" s="117">
        <v>2689</v>
      </c>
      <c r="G10" s="121">
        <f>F10/$F$12</f>
        <v>0.30284941997972747</v>
      </c>
      <c r="H10" s="117">
        <v>408</v>
      </c>
      <c r="I10" s="121">
        <f t="shared" si="0"/>
        <v>6.7304519960409107E-2</v>
      </c>
      <c r="J10" s="117">
        <v>3445</v>
      </c>
      <c r="K10" s="121">
        <f t="shared" si="1"/>
        <v>0.29202339577858777</v>
      </c>
      <c r="L10" s="117">
        <v>1257</v>
      </c>
      <c r="M10" s="121">
        <f t="shared" si="2"/>
        <v>0.18605683836589698</v>
      </c>
      <c r="N10" s="15"/>
    </row>
    <row r="11" spans="1:14" ht="13.5" thickBot="1" x14ac:dyDescent="0.25">
      <c r="A11" s="7"/>
      <c r="B11" s="10"/>
      <c r="C11" s="11"/>
      <c r="D11" s="119"/>
      <c r="E11" s="14"/>
      <c r="F11" s="120"/>
      <c r="G11" s="14"/>
      <c r="H11" s="10"/>
      <c r="I11" s="14"/>
      <c r="J11" s="10"/>
      <c r="K11" s="14"/>
      <c r="L11" s="10"/>
      <c r="M11" s="14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45961</v>
      </c>
      <c r="C12" s="42">
        <f>B12/$B$12</f>
        <v>1</v>
      </c>
      <c r="D12" s="44">
        <f>SUM(D6:D10)</f>
        <v>12467</v>
      </c>
      <c r="E12" s="42">
        <f>D12/$D$12</f>
        <v>1</v>
      </c>
      <c r="F12" s="44">
        <f>SUM(F6:F10)</f>
        <v>8879</v>
      </c>
      <c r="G12" s="42">
        <f>F12/$F$12</f>
        <v>1</v>
      </c>
      <c r="H12" s="44">
        <f>SUM(H6:H10)</f>
        <v>6062</v>
      </c>
      <c r="I12" s="42">
        <f t="shared" si="0"/>
        <v>1</v>
      </c>
      <c r="J12" s="44">
        <f>SUM(J6:J10)</f>
        <v>11797</v>
      </c>
      <c r="K12" s="42">
        <f t="shared" si="1"/>
        <v>1</v>
      </c>
      <c r="L12" s="44">
        <f>SUM(L6:L10)</f>
        <v>6756</v>
      </c>
      <c r="M12" s="42">
        <f t="shared" si="2"/>
        <v>1</v>
      </c>
    </row>
    <row r="16" spans="1:14" x14ac:dyDescent="0.2">
      <c r="A16" s="1" t="s">
        <v>30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2397</v>
      </c>
      <c r="C21" s="131">
        <f>B21/$B$28</f>
        <v>5.2152912251691649E-2</v>
      </c>
      <c r="D21" s="132">
        <v>34</v>
      </c>
      <c r="E21" s="133">
        <f>D21/$D$28</f>
        <v>0.14049586776859505</v>
      </c>
      <c r="F21" s="132">
        <v>301</v>
      </c>
      <c r="G21" s="133">
        <f>F21/$F$28</f>
        <v>7.8303850156087415E-2</v>
      </c>
      <c r="H21" s="132">
        <v>462</v>
      </c>
      <c r="I21" s="133">
        <f>H21/$H$28</f>
        <v>6.9120287253141829E-2</v>
      </c>
      <c r="J21" s="134">
        <v>691</v>
      </c>
      <c r="K21" s="133">
        <f>J21/$J$28</f>
        <v>5.9718261170166799E-2</v>
      </c>
      <c r="L21" s="134">
        <v>405</v>
      </c>
      <c r="M21" s="133">
        <f>L21/$L$28</f>
        <v>4.4756326665929935E-2</v>
      </c>
      <c r="N21" s="134">
        <v>206</v>
      </c>
      <c r="O21" s="133">
        <f>N21/$N$28</f>
        <v>4.031311154598826E-2</v>
      </c>
      <c r="P21" s="134">
        <v>183</v>
      </c>
      <c r="Q21" s="133">
        <f>P21/$P$28</f>
        <v>3.458703458703459E-2</v>
      </c>
      <c r="R21" s="132">
        <v>111</v>
      </c>
      <c r="S21" s="133">
        <f>R21/$R$28</f>
        <v>2.800201816347124E-2</v>
      </c>
      <c r="T21" s="132">
        <v>4</v>
      </c>
      <c r="U21" s="133">
        <f>T21/$T$28</f>
        <v>1.9417475728155338E-2</v>
      </c>
    </row>
    <row r="22" spans="1:21" x14ac:dyDescent="0.2">
      <c r="A22" s="135" t="s">
        <v>6</v>
      </c>
      <c r="B22" s="130">
        <f>D22+F22+H22+J22+L22+N22+P22+R22+T22</f>
        <v>11078</v>
      </c>
      <c r="C22" s="131">
        <f t="shared" ref="C22:C28" si="3">B22/$B$28</f>
        <v>0.24103043885032963</v>
      </c>
      <c r="D22" s="132">
        <v>116</v>
      </c>
      <c r="E22" s="133">
        <f>D22/$D$28</f>
        <v>0.47933884297520662</v>
      </c>
      <c r="F22" s="132">
        <v>1282</v>
      </c>
      <c r="G22" s="133">
        <f>F22/$F$28</f>
        <v>0.33350676378772115</v>
      </c>
      <c r="H22" s="132">
        <v>1917</v>
      </c>
      <c r="I22" s="133">
        <f>H22/$H$28</f>
        <v>0.28680430879712748</v>
      </c>
      <c r="J22" s="134">
        <v>3078</v>
      </c>
      <c r="K22" s="133">
        <f>J22/$J$28</f>
        <v>0.26600985221674878</v>
      </c>
      <c r="L22" s="134">
        <v>2098</v>
      </c>
      <c r="M22" s="133">
        <f>L22/$L$28</f>
        <v>0.23184882307437285</v>
      </c>
      <c r="N22" s="134">
        <v>1005</v>
      </c>
      <c r="O22" s="133">
        <f t="shared" ref="O22:O28" si="4">N22/$N$28</f>
        <v>0.19667318982387474</v>
      </c>
      <c r="P22" s="134">
        <v>914</v>
      </c>
      <c r="Q22" s="133">
        <f>P22/$P$28</f>
        <v>0.17274617274617274</v>
      </c>
      <c r="R22" s="132">
        <v>635</v>
      </c>
      <c r="S22" s="133">
        <f>R22/$R$28</f>
        <v>0.1601917255297679</v>
      </c>
      <c r="T22" s="132">
        <v>33</v>
      </c>
      <c r="U22" s="133">
        <f>T22/$T$28</f>
        <v>0.16019417475728157</v>
      </c>
    </row>
    <row r="23" spans="1:21" x14ac:dyDescent="0.2">
      <c r="A23" s="135" t="s">
        <v>7</v>
      </c>
      <c r="B23" s="130">
        <f>D23+F23+H23+J23+L23+N23+P23+R23+T23</f>
        <v>13649</v>
      </c>
      <c r="C23" s="131">
        <f t="shared" si="3"/>
        <v>0.296969169513283</v>
      </c>
      <c r="D23" s="132">
        <v>65</v>
      </c>
      <c r="E23" s="133">
        <f>D23/$D$28</f>
        <v>0.26859504132231404</v>
      </c>
      <c r="F23" s="132">
        <v>1194</v>
      </c>
      <c r="G23" s="133">
        <f>F23/$F$28</f>
        <v>0.3106139438085328</v>
      </c>
      <c r="H23" s="132">
        <v>2102</v>
      </c>
      <c r="I23" s="133">
        <f>H23/$H$28</f>
        <v>0.31448234590065827</v>
      </c>
      <c r="J23" s="134">
        <v>3572</v>
      </c>
      <c r="K23" s="133">
        <f>J23/$J$28</f>
        <v>0.30870279146141216</v>
      </c>
      <c r="L23" s="134">
        <v>2955</v>
      </c>
      <c r="M23" s="133">
        <f>L23/$L$28</f>
        <v>0.32655542048845176</v>
      </c>
      <c r="N23" s="134">
        <v>1487</v>
      </c>
      <c r="O23" s="133">
        <f t="shared" si="4"/>
        <v>0.29099804305283755</v>
      </c>
      <c r="P23" s="134">
        <v>1395</v>
      </c>
      <c r="Q23" s="133">
        <f>P23/$P$28</f>
        <v>0.26365526365526365</v>
      </c>
      <c r="R23" s="132">
        <v>842</v>
      </c>
      <c r="S23" s="133">
        <f>R23/$R$28</f>
        <v>0.2124117053481332</v>
      </c>
      <c r="T23" s="132">
        <v>37</v>
      </c>
      <c r="U23" s="133">
        <f>T23/$T$28</f>
        <v>0.1796116504854369</v>
      </c>
    </row>
    <row r="24" spans="1:21" x14ac:dyDescent="0.2">
      <c r="A24" s="135" t="s">
        <v>8</v>
      </c>
      <c r="B24" s="130">
        <f>D24+F24+H24+J24+L24+N24+P24+R24+T24</f>
        <v>6645</v>
      </c>
      <c r="C24" s="131">
        <f t="shared" si="3"/>
        <v>0.1445790996714606</v>
      </c>
      <c r="D24" s="132">
        <v>21</v>
      </c>
      <c r="E24" s="133">
        <f>D24/$D$28</f>
        <v>8.6776859504132234E-2</v>
      </c>
      <c r="F24" s="132">
        <v>582</v>
      </c>
      <c r="G24" s="133">
        <f>F24/$F$28</f>
        <v>0.15140478668054111</v>
      </c>
      <c r="H24" s="132">
        <v>1068</v>
      </c>
      <c r="I24" s="133">
        <f>H24/$H$28</f>
        <v>0.15978456014362658</v>
      </c>
      <c r="J24" s="134">
        <v>1680</v>
      </c>
      <c r="K24" s="133">
        <f>J24/$J$28</f>
        <v>0.14519056261343014</v>
      </c>
      <c r="L24" s="134">
        <v>1253</v>
      </c>
      <c r="M24" s="133">
        <f>L24/$L$28</f>
        <v>0.13846833904298816</v>
      </c>
      <c r="N24" s="134">
        <v>741</v>
      </c>
      <c r="O24" s="133">
        <f t="shared" si="4"/>
        <v>0.14500978473581214</v>
      </c>
      <c r="P24" s="134">
        <v>729</v>
      </c>
      <c r="Q24" s="133">
        <f>P24/$P$28</f>
        <v>0.13778113778113779</v>
      </c>
      <c r="R24" s="132">
        <v>542</v>
      </c>
      <c r="S24" s="133">
        <f>R24/$R$28</f>
        <v>0.13673057517658929</v>
      </c>
      <c r="T24" s="132">
        <v>29</v>
      </c>
      <c r="U24" s="133">
        <f>T24/$T$28</f>
        <v>0.14077669902912621</v>
      </c>
    </row>
    <row r="25" spans="1:21" x14ac:dyDescent="0.2">
      <c r="A25" s="135" t="s">
        <v>9</v>
      </c>
      <c r="B25" s="130">
        <f>D25+F25+H25+J25+L25+N25+P25+R25+T25</f>
        <v>12192</v>
      </c>
      <c r="C25" s="131">
        <f t="shared" si="3"/>
        <v>0.26526837971323514</v>
      </c>
      <c r="D25" s="132">
        <v>6</v>
      </c>
      <c r="E25" s="133">
        <f>D25/$D$28</f>
        <v>2.4793388429752067E-2</v>
      </c>
      <c r="F25" s="132">
        <v>485</v>
      </c>
      <c r="G25" s="133">
        <f>F25/$F$28</f>
        <v>0.1261706555671176</v>
      </c>
      <c r="H25" s="132">
        <v>1135</v>
      </c>
      <c r="I25" s="133">
        <f>H25/$H$28</f>
        <v>0.16980849790544583</v>
      </c>
      <c r="J25" s="134">
        <v>2550</v>
      </c>
      <c r="K25" s="133">
        <f>J25/$J$28</f>
        <v>0.22037853253824216</v>
      </c>
      <c r="L25" s="134">
        <v>2338</v>
      </c>
      <c r="M25" s="133">
        <f>L25/$L$28</f>
        <v>0.25837109072825726</v>
      </c>
      <c r="N25" s="134">
        <v>1671</v>
      </c>
      <c r="O25" s="133">
        <f t="shared" si="4"/>
        <v>0.3270058708414873</v>
      </c>
      <c r="P25" s="134">
        <v>2070</v>
      </c>
      <c r="Q25" s="133">
        <f>P25/$P$28</f>
        <v>0.39123039123039122</v>
      </c>
      <c r="R25" s="132">
        <v>1834</v>
      </c>
      <c r="S25" s="133">
        <f>R25/$R$28</f>
        <v>0.46266397578203833</v>
      </c>
      <c r="T25" s="132">
        <v>103</v>
      </c>
      <c r="U25" s="133">
        <f>T25/$T$28</f>
        <v>0.5</v>
      </c>
    </row>
    <row r="26" spans="1:21" ht="13.5" thickBot="1" x14ac:dyDescent="0.25">
      <c r="A26" s="136" t="s">
        <v>21</v>
      </c>
      <c r="B26" s="127">
        <f>SUM(B24:B25)</f>
        <v>18837</v>
      </c>
      <c r="C26" s="128">
        <f>B26/B28</f>
        <v>0.40984747938469573</v>
      </c>
      <c r="D26" s="127">
        <f>SUM(D24:D25)</f>
        <v>27</v>
      </c>
      <c r="E26" s="129">
        <f>D26/D28</f>
        <v>0.1115702479338843</v>
      </c>
      <c r="F26" s="127">
        <f>SUM(F24:F25)</f>
        <v>1067</v>
      </c>
      <c r="G26" s="129">
        <f>F26/F28</f>
        <v>0.27757544224765868</v>
      </c>
      <c r="H26" s="127">
        <f>SUM(H24:H25)</f>
        <v>2203</v>
      </c>
      <c r="I26" s="129">
        <f>H26/H28</f>
        <v>0.32959305804907241</v>
      </c>
      <c r="J26" s="127">
        <f>SUM(J24:J25)</f>
        <v>4230</v>
      </c>
      <c r="K26" s="129">
        <f>J26/J28</f>
        <v>0.3655690951516723</v>
      </c>
      <c r="L26" s="127">
        <f>SUM(L24:L25)</f>
        <v>3591</v>
      </c>
      <c r="M26" s="129">
        <f>L26/L28</f>
        <v>0.39683942977124542</v>
      </c>
      <c r="N26" s="127">
        <f>SUM(N24:N25)</f>
        <v>2412</v>
      </c>
      <c r="O26" s="129">
        <f>N26/N28</f>
        <v>0.47201565557729941</v>
      </c>
      <c r="P26" s="127">
        <f>SUM(P24:P25)</f>
        <v>2799</v>
      </c>
      <c r="Q26" s="129">
        <f>P26/P28</f>
        <v>0.52901152901152904</v>
      </c>
      <c r="R26" s="127">
        <f>SUM(R24:R25)</f>
        <v>2376</v>
      </c>
      <c r="S26" s="129">
        <f>R26/R28</f>
        <v>0.5993945509586277</v>
      </c>
      <c r="T26" s="127">
        <f>SUM(T24:T25)</f>
        <v>132</v>
      </c>
      <c r="U26" s="129">
        <f>T26/T28</f>
        <v>0.64077669902912626</v>
      </c>
    </row>
    <row r="27" spans="1:21" ht="13.5" thickBot="1" x14ac:dyDescent="0.25">
      <c r="A27" s="7"/>
      <c r="B27" s="84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45961</v>
      </c>
      <c r="C28" s="42">
        <f t="shared" si="3"/>
        <v>1</v>
      </c>
      <c r="D28" s="46">
        <f>SUM(D21:D25)</f>
        <v>242</v>
      </c>
      <c r="E28" s="42">
        <f>D28/$D$28</f>
        <v>1</v>
      </c>
      <c r="F28" s="43">
        <f>SUM(F21:F25)</f>
        <v>3844</v>
      </c>
      <c r="G28" s="42">
        <f>F28/$F$28</f>
        <v>1</v>
      </c>
      <c r="H28" s="43">
        <f>SUM(H21:H25)</f>
        <v>6684</v>
      </c>
      <c r="I28" s="42">
        <f>H28/$H$28</f>
        <v>1</v>
      </c>
      <c r="J28" s="43">
        <f>SUM(J21:J25)</f>
        <v>11571</v>
      </c>
      <c r="K28" s="42">
        <f>J28/$J$28</f>
        <v>1</v>
      </c>
      <c r="L28" s="43">
        <f>SUM(L21:L25)</f>
        <v>9049</v>
      </c>
      <c r="M28" s="42">
        <f>L28/$L$28</f>
        <v>1</v>
      </c>
      <c r="N28" s="46">
        <f>SUM(N21:N25)</f>
        <v>5110</v>
      </c>
      <c r="O28" s="42">
        <f t="shared" si="4"/>
        <v>1</v>
      </c>
      <c r="P28" s="44">
        <f>SUM(P21:P25)</f>
        <v>5291</v>
      </c>
      <c r="Q28" s="42">
        <f>P28/$P$28</f>
        <v>1</v>
      </c>
      <c r="R28" s="43">
        <f>SUM(R21:R25)</f>
        <v>3964</v>
      </c>
      <c r="S28" s="42">
        <f>R28/$R$28</f>
        <v>1</v>
      </c>
      <c r="T28" s="43">
        <f>SUM(T21:T25)</f>
        <v>206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T18:U18"/>
    <mergeCell ref="B3:C3"/>
    <mergeCell ref="D3:E3"/>
    <mergeCell ref="F3:G3"/>
    <mergeCell ref="H3:I3"/>
    <mergeCell ref="J3:K3"/>
    <mergeCell ref="J18:K18"/>
    <mergeCell ref="L18:M18"/>
    <mergeCell ref="N18:O18"/>
    <mergeCell ref="P18:Q18"/>
    <mergeCell ref="B18:C18"/>
    <mergeCell ref="D18:E18"/>
    <mergeCell ref="F18:G18"/>
    <mergeCell ref="H18:I18"/>
    <mergeCell ref="R18:S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Z26" sqref="Z26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5" width="6.140625" customWidth="1"/>
    <col min="6" max="6" width="6.5703125" bestFit="1" customWidth="1"/>
    <col min="7" max="9" width="6.140625" customWidth="1"/>
    <col min="10" max="10" width="6.5703125" bestFit="1" customWidth="1"/>
    <col min="11" max="11" width="6.140625" customWidth="1"/>
    <col min="12" max="12" width="7" bestFit="1" customWidth="1"/>
    <col min="13" max="21" width="6.140625" customWidth="1"/>
  </cols>
  <sheetData>
    <row r="1" spans="1:14" x14ac:dyDescent="0.2">
      <c r="A1" s="1" t="s">
        <v>32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5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6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9"/>
      <c r="M5" s="2"/>
      <c r="N5" s="15"/>
    </row>
    <row r="6" spans="1:14" x14ac:dyDescent="0.2">
      <c r="A6" s="135" t="s">
        <v>5</v>
      </c>
      <c r="B6" s="130">
        <f>D6+F6+H6+J6+L6</f>
        <v>2035</v>
      </c>
      <c r="C6" s="131">
        <f>B6/$B$12</f>
        <v>4.7565621859149664E-2</v>
      </c>
      <c r="D6" s="137">
        <v>574</v>
      </c>
      <c r="E6" s="121">
        <f>D6/$D$12</f>
        <v>4.7686300573232532E-2</v>
      </c>
      <c r="F6" s="137">
        <v>306</v>
      </c>
      <c r="G6" s="121">
        <f>F6/$F$12</f>
        <v>3.7289787960029248E-2</v>
      </c>
      <c r="H6" s="137">
        <v>169</v>
      </c>
      <c r="I6" s="122">
        <f>H6/$H$12</f>
        <v>3.273290722448189E-2</v>
      </c>
      <c r="J6" s="137">
        <v>708</v>
      </c>
      <c r="K6" s="123">
        <f>J6/$J$12</f>
        <v>6.2127062127062128E-2</v>
      </c>
      <c r="L6" s="137">
        <v>278</v>
      </c>
      <c r="M6" s="69">
        <f>L6/$L$12</f>
        <v>4.6480521651897679E-2</v>
      </c>
      <c r="N6" s="15"/>
    </row>
    <row r="7" spans="1:14" x14ac:dyDescent="0.2">
      <c r="A7" s="135" t="s">
        <v>6</v>
      </c>
      <c r="B7" s="130">
        <f>D7+F7+H7+J7+L7</f>
        <v>9634</v>
      </c>
      <c r="C7" s="131">
        <f>B7/$B$12</f>
        <v>0.22518289974990066</v>
      </c>
      <c r="D7" s="137">
        <v>2728</v>
      </c>
      <c r="E7" s="121">
        <f>D7/$D$12</f>
        <v>0.22663454349090306</v>
      </c>
      <c r="F7" s="137">
        <v>1608</v>
      </c>
      <c r="G7" s="121">
        <f>F7/$F$12</f>
        <v>0.19595417986838898</v>
      </c>
      <c r="H7" s="137">
        <v>794</v>
      </c>
      <c r="I7" s="121">
        <f t="shared" ref="I7:I12" si="0">H7/$H$12</f>
        <v>0.1537865582025954</v>
      </c>
      <c r="J7" s="137">
        <v>3022</v>
      </c>
      <c r="K7" s="121">
        <f t="shared" ref="K7:K12" si="1">J7/$J$12</f>
        <v>0.26518076518076517</v>
      </c>
      <c r="L7" s="137">
        <v>1482</v>
      </c>
      <c r="M7" s="70">
        <f t="shared" ref="M7:M12" si="2">L7/$L$12</f>
        <v>0.2477846513960876</v>
      </c>
      <c r="N7" s="15"/>
    </row>
    <row r="8" spans="1:14" x14ac:dyDescent="0.2">
      <c r="A8" s="135" t="s">
        <v>7</v>
      </c>
      <c r="B8" s="130">
        <f>D8+F8+H8+J8+L8</f>
        <v>12258</v>
      </c>
      <c r="C8" s="131">
        <f>B8/$B$12</f>
        <v>0.28651567211275508</v>
      </c>
      <c r="D8" s="137">
        <v>2019</v>
      </c>
      <c r="E8" s="121">
        <f>D8/$D$12</f>
        <v>0.16773282379330398</v>
      </c>
      <c r="F8" s="137">
        <v>2307</v>
      </c>
      <c r="G8" s="121">
        <f>F8/$F$12</f>
        <v>0.28113575432610283</v>
      </c>
      <c r="H8" s="137">
        <v>3542</v>
      </c>
      <c r="I8" s="121">
        <f t="shared" si="0"/>
        <v>0.68603525082316485</v>
      </c>
      <c r="J8" s="137">
        <v>2204</v>
      </c>
      <c r="K8" s="121">
        <f t="shared" si="1"/>
        <v>0.19340119340119341</v>
      </c>
      <c r="L8" s="137">
        <v>2186</v>
      </c>
      <c r="M8" s="70">
        <f t="shared" si="2"/>
        <v>0.36549072061528171</v>
      </c>
      <c r="N8" s="15"/>
    </row>
    <row r="9" spans="1:14" x14ac:dyDescent="0.2">
      <c r="A9" s="135" t="s">
        <v>8</v>
      </c>
      <c r="B9" s="130">
        <f>D9+F9+H9+J9+L9</f>
        <v>6695</v>
      </c>
      <c r="C9" s="131">
        <f>B9/$B$12</f>
        <v>0.15648738985110908</v>
      </c>
      <c r="D9" s="137">
        <v>2328</v>
      </c>
      <c r="E9" s="121">
        <f>D9/$D$12</f>
        <v>0.19340367201129849</v>
      </c>
      <c r="F9" s="137">
        <v>1304</v>
      </c>
      <c r="G9" s="121">
        <f>F9/$F$12</f>
        <v>0.15890811601267366</v>
      </c>
      <c r="H9" s="137">
        <v>278</v>
      </c>
      <c r="I9" s="121">
        <f t="shared" si="0"/>
        <v>5.3844663955064882E-2</v>
      </c>
      <c r="J9" s="137">
        <v>2006</v>
      </c>
      <c r="K9" s="121">
        <f t="shared" si="1"/>
        <v>0.17602667602667602</v>
      </c>
      <c r="L9" s="137">
        <v>779</v>
      </c>
      <c r="M9" s="70">
        <f t="shared" si="2"/>
        <v>0.13024577829794348</v>
      </c>
      <c r="N9" s="15"/>
    </row>
    <row r="10" spans="1:14" ht="13.5" thickBot="1" x14ac:dyDescent="0.25">
      <c r="A10" s="135" t="s">
        <v>9</v>
      </c>
      <c r="B10" s="130">
        <f>D10+F10+H10+J10+L10</f>
        <v>12161</v>
      </c>
      <c r="C10" s="131">
        <f>B10/$B$12</f>
        <v>0.28424841642708554</v>
      </c>
      <c r="D10" s="137">
        <v>4388</v>
      </c>
      <c r="E10" s="121">
        <f>D10/$D$12</f>
        <v>0.36454266013126196</v>
      </c>
      <c r="F10" s="137">
        <v>2681</v>
      </c>
      <c r="G10" s="121">
        <f>F10/$F$12</f>
        <v>0.32671216183280527</v>
      </c>
      <c r="H10" s="137">
        <v>380</v>
      </c>
      <c r="I10" s="121">
        <f t="shared" si="0"/>
        <v>7.3600619794693012E-2</v>
      </c>
      <c r="J10" s="137">
        <v>3456</v>
      </c>
      <c r="K10" s="121">
        <f t="shared" si="1"/>
        <v>0.30326430326430326</v>
      </c>
      <c r="L10" s="137">
        <v>1256</v>
      </c>
      <c r="M10" s="118">
        <f t="shared" si="2"/>
        <v>0.20999832803878951</v>
      </c>
      <c r="N10" s="15"/>
    </row>
    <row r="11" spans="1:14" ht="13.5" thickBot="1" x14ac:dyDescent="0.25">
      <c r="A11" s="7"/>
      <c r="B11" s="10"/>
      <c r="C11" s="11"/>
      <c r="D11" s="119"/>
      <c r="E11" s="14"/>
      <c r="F11" s="120"/>
      <c r="G11" s="14"/>
      <c r="H11" s="10"/>
      <c r="I11" s="14"/>
      <c r="J11" s="10"/>
      <c r="K11" s="14"/>
      <c r="L11" s="10"/>
      <c r="M11" s="22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42783</v>
      </c>
      <c r="C12" s="42">
        <f>B12/$B$12</f>
        <v>1</v>
      </c>
      <c r="D12" s="44">
        <f>SUM(D6:D10)</f>
        <v>12037</v>
      </c>
      <c r="E12" s="42">
        <f>D12/$D$12</f>
        <v>1</v>
      </c>
      <c r="F12" s="44">
        <f>SUM(F6:F10)</f>
        <v>8206</v>
      </c>
      <c r="G12" s="42">
        <f>F12/$F$12</f>
        <v>1</v>
      </c>
      <c r="H12" s="44">
        <f>SUM(H6:H10)</f>
        <v>5163</v>
      </c>
      <c r="I12" s="42">
        <f t="shared" si="0"/>
        <v>1</v>
      </c>
      <c r="J12" s="44">
        <f>SUM(J6:J10)</f>
        <v>11396</v>
      </c>
      <c r="K12" s="42">
        <f t="shared" si="1"/>
        <v>1</v>
      </c>
      <c r="L12" s="44">
        <f>SUM(L6:L10)</f>
        <v>5981</v>
      </c>
      <c r="M12" s="42">
        <f t="shared" si="2"/>
        <v>1</v>
      </c>
    </row>
    <row r="16" spans="1:14" x14ac:dyDescent="0.2">
      <c r="A16" s="1" t="s">
        <v>33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2035</v>
      </c>
      <c r="C21" s="131">
        <f>B21/$B$28</f>
        <v>4.7565621859149664E-2</v>
      </c>
      <c r="D21" s="132">
        <v>22</v>
      </c>
      <c r="E21" s="133">
        <f>D21/$D$28</f>
        <v>0.10377358490566038</v>
      </c>
      <c r="F21" s="132">
        <v>253</v>
      </c>
      <c r="G21" s="133">
        <f>F21/$F$28</f>
        <v>7.1549773755656104E-2</v>
      </c>
      <c r="H21" s="132">
        <v>423</v>
      </c>
      <c r="I21" s="133">
        <f>H21/$H$28</f>
        <v>6.8568649700113476E-2</v>
      </c>
      <c r="J21" s="134">
        <v>527</v>
      </c>
      <c r="K21" s="133">
        <f>J21/$J$28</f>
        <v>4.8918592778241898E-2</v>
      </c>
      <c r="L21" s="134">
        <v>351</v>
      </c>
      <c r="M21" s="133">
        <f>L21/$L$28</f>
        <v>4.192045861698316E-2</v>
      </c>
      <c r="N21" s="134">
        <v>163</v>
      </c>
      <c r="O21" s="133">
        <f>N21/$N$28</f>
        <v>3.4460887949260041E-2</v>
      </c>
      <c r="P21" s="134">
        <v>178</v>
      </c>
      <c r="Q21" s="133">
        <f>P21/$P$28</f>
        <v>3.56E-2</v>
      </c>
      <c r="R21" s="132">
        <v>109</v>
      </c>
      <c r="S21" s="133">
        <f>R21/$R$28</f>
        <v>2.876748482449195E-2</v>
      </c>
      <c r="T21" s="103">
        <v>9</v>
      </c>
      <c r="U21" s="58">
        <f>T21/$T$28</f>
        <v>4.4776119402985072E-2</v>
      </c>
    </row>
    <row r="22" spans="1:21" x14ac:dyDescent="0.2">
      <c r="A22" s="135" t="s">
        <v>6</v>
      </c>
      <c r="B22" s="130">
        <f>D22+F22+H22+J22+L22+N22+P22+R22+T22</f>
        <v>9634</v>
      </c>
      <c r="C22" s="131">
        <f t="shared" ref="C22:C28" si="3">B22/$B$28</f>
        <v>0.22518289974990066</v>
      </c>
      <c r="D22" s="132">
        <v>97</v>
      </c>
      <c r="E22" s="133">
        <f>D22/$D$28</f>
        <v>0.45754716981132076</v>
      </c>
      <c r="F22" s="132">
        <v>1116</v>
      </c>
      <c r="G22" s="133">
        <f>F22/$F$28</f>
        <v>0.31561085972850678</v>
      </c>
      <c r="H22" s="132">
        <v>1698</v>
      </c>
      <c r="I22" s="133">
        <f>H22/$H$28</f>
        <v>0.27524720376073919</v>
      </c>
      <c r="J22" s="134">
        <v>2732</v>
      </c>
      <c r="K22" s="133">
        <f>J22/$J$28</f>
        <v>0.2535969553513413</v>
      </c>
      <c r="L22" s="134">
        <v>1745</v>
      </c>
      <c r="M22" s="133">
        <f>L22/$L$28</f>
        <v>0.2084079780246029</v>
      </c>
      <c r="N22" s="134">
        <v>859</v>
      </c>
      <c r="O22" s="133">
        <f t="shared" ref="O22:O28" si="4">N22/$N$28</f>
        <v>0.18160676532769557</v>
      </c>
      <c r="P22" s="134">
        <v>822</v>
      </c>
      <c r="Q22" s="133">
        <f>P22/$P$28</f>
        <v>0.16439999999999999</v>
      </c>
      <c r="R22" s="132">
        <v>539</v>
      </c>
      <c r="S22" s="133">
        <f>R22/$R$28</f>
        <v>0.14225389284771708</v>
      </c>
      <c r="T22" s="103">
        <v>26</v>
      </c>
      <c r="U22" s="31">
        <f>T22/$T$28</f>
        <v>0.12935323383084577</v>
      </c>
    </row>
    <row r="23" spans="1:21" x14ac:dyDescent="0.2">
      <c r="A23" s="135" t="s">
        <v>7</v>
      </c>
      <c r="B23" s="130">
        <f>D23+F23+H23+J23+L23+N23+P23+R23+T23</f>
        <v>12258</v>
      </c>
      <c r="C23" s="131">
        <f t="shared" si="3"/>
        <v>0.28651567211275508</v>
      </c>
      <c r="D23" s="132">
        <v>63</v>
      </c>
      <c r="E23" s="133">
        <f>D23/$D$28</f>
        <v>0.29716981132075471</v>
      </c>
      <c r="F23" s="132">
        <v>1078</v>
      </c>
      <c r="G23" s="133">
        <f>F23/$F$28</f>
        <v>0.30486425339366519</v>
      </c>
      <c r="H23" s="132">
        <v>1843</v>
      </c>
      <c r="I23" s="133">
        <f>H23/$H$28</f>
        <v>0.29875182363430053</v>
      </c>
      <c r="J23" s="134">
        <v>3247</v>
      </c>
      <c r="K23" s="133">
        <f>J23/$J$28</f>
        <v>0.30140165227884524</v>
      </c>
      <c r="L23" s="134">
        <v>2674</v>
      </c>
      <c r="M23" s="133">
        <f>L23/$L$28</f>
        <v>0.31935984712767229</v>
      </c>
      <c r="N23" s="134">
        <v>1338</v>
      </c>
      <c r="O23" s="133">
        <f t="shared" si="4"/>
        <v>0.2828752642706131</v>
      </c>
      <c r="P23" s="134">
        <v>1223</v>
      </c>
      <c r="Q23" s="133">
        <f>P23/$P$28</f>
        <v>0.24460000000000001</v>
      </c>
      <c r="R23" s="132">
        <v>756</v>
      </c>
      <c r="S23" s="133">
        <f>R23/$R$28</f>
        <v>0.1995249406175772</v>
      </c>
      <c r="T23" s="103">
        <v>36</v>
      </c>
      <c r="U23" s="31">
        <f>T23/$T$28</f>
        <v>0.17910447761194029</v>
      </c>
    </row>
    <row r="24" spans="1:21" x14ac:dyDescent="0.2">
      <c r="A24" s="135" t="s">
        <v>8</v>
      </c>
      <c r="B24" s="130">
        <f>D24+F24+H24+J24+L24+N24+P24+R24+T24</f>
        <v>6695</v>
      </c>
      <c r="C24" s="131">
        <f t="shared" si="3"/>
        <v>0.15648738985110908</v>
      </c>
      <c r="D24" s="132">
        <v>25</v>
      </c>
      <c r="E24" s="133">
        <f>D24/$D$28</f>
        <v>0.11792452830188679</v>
      </c>
      <c r="F24" s="132">
        <v>625</v>
      </c>
      <c r="G24" s="133">
        <f>F24/$F$28</f>
        <v>0.17675339366515838</v>
      </c>
      <c r="H24" s="132">
        <v>1076</v>
      </c>
      <c r="I24" s="133">
        <f>H24/$H$28</f>
        <v>0.17442048954449668</v>
      </c>
      <c r="J24" s="134">
        <v>1696</v>
      </c>
      <c r="K24" s="133">
        <f>J24/$J$28</f>
        <v>0.15743061357096444</v>
      </c>
      <c r="L24" s="134">
        <v>1261</v>
      </c>
      <c r="M24" s="133">
        <f>L24/$L$28</f>
        <v>0.15060312910545803</v>
      </c>
      <c r="N24" s="134">
        <v>709</v>
      </c>
      <c r="O24" s="133">
        <f t="shared" si="4"/>
        <v>0.14989429175475688</v>
      </c>
      <c r="P24" s="134">
        <v>722</v>
      </c>
      <c r="Q24" s="133">
        <f>P24/$P$28</f>
        <v>0.1444</v>
      </c>
      <c r="R24" s="132">
        <v>551</v>
      </c>
      <c r="S24" s="133">
        <f>R24/$R$28</f>
        <v>0.14542095539720243</v>
      </c>
      <c r="T24" s="103">
        <v>30</v>
      </c>
      <c r="U24" s="31">
        <f>T24/$T$28</f>
        <v>0.14925373134328357</v>
      </c>
    </row>
    <row r="25" spans="1:21" ht="13.5" thickBot="1" x14ac:dyDescent="0.25">
      <c r="A25" s="135" t="s">
        <v>9</v>
      </c>
      <c r="B25" s="130">
        <f>D25+F25+H25+J25+L25+N25+P25+R25+T25</f>
        <v>12161</v>
      </c>
      <c r="C25" s="131">
        <f t="shared" si="3"/>
        <v>0.28424841642708554</v>
      </c>
      <c r="D25" s="132">
        <v>5</v>
      </c>
      <c r="E25" s="133">
        <f>D25/$D$28</f>
        <v>2.358490566037736E-2</v>
      </c>
      <c r="F25" s="132">
        <v>464</v>
      </c>
      <c r="G25" s="133">
        <f>F25/$F$28</f>
        <v>0.13122171945701358</v>
      </c>
      <c r="H25" s="132">
        <v>1129</v>
      </c>
      <c r="I25" s="133">
        <f>H25/$H$28</f>
        <v>0.18301183336035015</v>
      </c>
      <c r="J25" s="134">
        <v>2571</v>
      </c>
      <c r="K25" s="133">
        <f>J25/$J$28</f>
        <v>0.23865218602060706</v>
      </c>
      <c r="L25" s="134">
        <v>2342</v>
      </c>
      <c r="M25" s="133">
        <f>L25/$L$28</f>
        <v>0.27970858712528363</v>
      </c>
      <c r="N25" s="134">
        <v>1661</v>
      </c>
      <c r="O25" s="133">
        <f t="shared" si="4"/>
        <v>0.35116279069767442</v>
      </c>
      <c r="P25" s="134">
        <v>2055</v>
      </c>
      <c r="Q25" s="133">
        <f>P25/$P$28</f>
        <v>0.41099999999999998</v>
      </c>
      <c r="R25" s="132">
        <v>1834</v>
      </c>
      <c r="S25" s="133">
        <f>R25/$R$28</f>
        <v>0.48403272631301136</v>
      </c>
      <c r="T25" s="138">
        <v>100</v>
      </c>
      <c r="U25" s="50">
        <f>T25/$T$28</f>
        <v>0.49751243781094528</v>
      </c>
    </row>
    <row r="26" spans="1:21" ht="13.5" thickBot="1" x14ac:dyDescent="0.25">
      <c r="A26" s="136" t="s">
        <v>21</v>
      </c>
      <c r="B26" s="127">
        <f>SUM(B24:B25)</f>
        <v>18856</v>
      </c>
      <c r="C26" s="128">
        <f>B26/B28</f>
        <v>0.44073580627819459</v>
      </c>
      <c r="D26" s="127">
        <f>SUM(D24:D25)</f>
        <v>30</v>
      </c>
      <c r="E26" s="129">
        <f>D26/D28</f>
        <v>0.14150943396226415</v>
      </c>
      <c r="F26" s="127">
        <f>SUM(F24:F25)</f>
        <v>1089</v>
      </c>
      <c r="G26" s="129">
        <f>F26/F28</f>
        <v>0.30797511312217196</v>
      </c>
      <c r="H26" s="127">
        <f>SUM(H24:H25)</f>
        <v>2205</v>
      </c>
      <c r="I26" s="129">
        <f>H26/H28</f>
        <v>0.35743232290484683</v>
      </c>
      <c r="J26" s="127">
        <f>SUM(J24:J25)</f>
        <v>4267</v>
      </c>
      <c r="K26" s="129">
        <f>J26/J28</f>
        <v>0.3960827995915715</v>
      </c>
      <c r="L26" s="127">
        <f>SUM(L24:L25)</f>
        <v>3603</v>
      </c>
      <c r="M26" s="129">
        <f>L26/L28</f>
        <v>0.43031171623074166</v>
      </c>
      <c r="N26" s="127">
        <f>SUM(N24:N25)</f>
        <v>2370</v>
      </c>
      <c r="O26" s="129">
        <f>N26/N28</f>
        <v>0.5010570824524313</v>
      </c>
      <c r="P26" s="127">
        <f>SUM(P24:P25)</f>
        <v>2777</v>
      </c>
      <c r="Q26" s="129">
        <f>P26/P28</f>
        <v>0.5554</v>
      </c>
      <c r="R26" s="127">
        <f>SUM(R24:R25)</f>
        <v>2385</v>
      </c>
      <c r="S26" s="129">
        <f>R26/R28</f>
        <v>0.62945368171021376</v>
      </c>
      <c r="T26" s="54">
        <f>SUM(T24:T25)</f>
        <v>130</v>
      </c>
      <c r="U26" s="55">
        <f>T26/T28</f>
        <v>0.64676616915422891</v>
      </c>
    </row>
    <row r="27" spans="1:21" ht="13.5" thickBot="1" x14ac:dyDescent="0.25">
      <c r="A27" s="7"/>
      <c r="B27" s="10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41">
        <f>D28+F28+H28+J28+L28+N28+P28+R28+T28</f>
        <v>42783</v>
      </c>
      <c r="C28" s="85">
        <f t="shared" si="3"/>
        <v>1</v>
      </c>
      <c r="D28" s="46">
        <f>SUM(D21:D25)</f>
        <v>212</v>
      </c>
      <c r="E28" s="42">
        <f>D28/$D$28</f>
        <v>1</v>
      </c>
      <c r="F28" s="43">
        <f>SUM(F21:F25)</f>
        <v>3536</v>
      </c>
      <c r="G28" s="42">
        <f>F28/$F$28</f>
        <v>1</v>
      </c>
      <c r="H28" s="43">
        <f>SUM(H21:H25)</f>
        <v>6169</v>
      </c>
      <c r="I28" s="42">
        <f>H28/$H$28</f>
        <v>1</v>
      </c>
      <c r="J28" s="43">
        <f>SUM(J21:J25)</f>
        <v>10773</v>
      </c>
      <c r="K28" s="42">
        <f>J28/$J$28</f>
        <v>1</v>
      </c>
      <c r="L28" s="43">
        <f>SUM(L21:L25)</f>
        <v>8373</v>
      </c>
      <c r="M28" s="42">
        <f>L28/$L$28</f>
        <v>1</v>
      </c>
      <c r="N28" s="46">
        <f>SUM(N21:N25)</f>
        <v>4730</v>
      </c>
      <c r="O28" s="42">
        <f t="shared" si="4"/>
        <v>1</v>
      </c>
      <c r="P28" s="44">
        <f>SUM(P21:P25)</f>
        <v>5000</v>
      </c>
      <c r="Q28" s="42">
        <f>P28/$P$28</f>
        <v>1</v>
      </c>
      <c r="R28" s="43">
        <f>SUM(R21:R25)</f>
        <v>3789</v>
      </c>
      <c r="S28" s="42">
        <f>R28/$R$28</f>
        <v>1</v>
      </c>
      <c r="T28" s="43">
        <f>SUM(T21:T25)</f>
        <v>201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T18:U18"/>
    <mergeCell ref="B3:C3"/>
    <mergeCell ref="D3:E3"/>
    <mergeCell ref="F3:G3"/>
    <mergeCell ref="H3:I3"/>
    <mergeCell ref="J3:K3"/>
    <mergeCell ref="B18:C18"/>
    <mergeCell ref="D18:E18"/>
    <mergeCell ref="F18:G18"/>
    <mergeCell ref="R18:S18"/>
    <mergeCell ref="H18:I18"/>
    <mergeCell ref="L18:M18"/>
    <mergeCell ref="N18:O18"/>
    <mergeCell ref="P18:Q18"/>
    <mergeCell ref="J18:K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7" zoomScaleNormal="97" workbookViewId="0">
      <selection activeCell="P34" sqref="P34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5703125" bestFit="1" customWidth="1"/>
    <col min="11" max="21" width="6.140625" customWidth="1"/>
  </cols>
  <sheetData>
    <row r="1" spans="1:14" x14ac:dyDescent="0.2">
      <c r="A1" s="1" t="s">
        <v>35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5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6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9"/>
      <c r="M5" s="2"/>
      <c r="N5" s="15"/>
    </row>
    <row r="6" spans="1:14" x14ac:dyDescent="0.2">
      <c r="A6" s="7" t="s">
        <v>5</v>
      </c>
      <c r="B6" s="10">
        <f>D6+F6+H6+J6+L6</f>
        <v>1739</v>
      </c>
      <c r="C6" s="11">
        <f>B6/$B$12</f>
        <v>4.7017790515330123E-2</v>
      </c>
      <c r="D6" s="137">
        <v>585</v>
      </c>
      <c r="E6" s="56">
        <f>D6/$D$12</f>
        <v>5.0940438871473356E-2</v>
      </c>
      <c r="F6" s="137">
        <v>264</v>
      </c>
      <c r="G6" s="14">
        <f>F6/$F$12</f>
        <v>3.6727879799666109E-2</v>
      </c>
      <c r="H6" s="137">
        <v>72</v>
      </c>
      <c r="I6" s="49">
        <f>H6/$H$12</f>
        <v>2.7449485322150208E-2</v>
      </c>
      <c r="J6" s="137">
        <v>610</v>
      </c>
      <c r="K6" s="65">
        <f>J6/$J$12</f>
        <v>5.6382290415010632E-2</v>
      </c>
      <c r="L6" s="137">
        <v>208</v>
      </c>
      <c r="M6" s="14">
        <f>L6/$L$12</f>
        <v>4.2692939244663386E-2</v>
      </c>
      <c r="N6" s="15"/>
    </row>
    <row r="7" spans="1:14" x14ac:dyDescent="0.2">
      <c r="A7" s="16" t="s">
        <v>6</v>
      </c>
      <c r="B7" s="36">
        <f>D7+F7+H7+J7+L7</f>
        <v>7991</v>
      </c>
      <c r="C7" s="17">
        <f>B7/$B$12</f>
        <v>0.2160547234088574</v>
      </c>
      <c r="D7" s="137">
        <v>2393</v>
      </c>
      <c r="E7" s="13">
        <f>D7/$D$12</f>
        <v>0.20837687216997561</v>
      </c>
      <c r="F7" s="137">
        <v>1296</v>
      </c>
      <c r="G7" s="13">
        <f>F7/$F$12</f>
        <v>0.18030050083472454</v>
      </c>
      <c r="H7" s="137">
        <v>411</v>
      </c>
      <c r="I7" s="13">
        <f t="shared" ref="I7:I12" si="0">H7/$H$12</f>
        <v>0.15669081204727411</v>
      </c>
      <c r="J7" s="137">
        <v>2750</v>
      </c>
      <c r="K7" s="13">
        <f t="shared" ref="K7:K12" si="1">J7/$J$12</f>
        <v>0.25418245678898232</v>
      </c>
      <c r="L7" s="137">
        <v>1141</v>
      </c>
      <c r="M7" s="13">
        <f t="shared" ref="M7:M12" si="2">L7/$L$12</f>
        <v>0.23419540229885058</v>
      </c>
      <c r="N7" s="15"/>
    </row>
    <row r="8" spans="1:14" x14ac:dyDescent="0.2">
      <c r="A8" s="7" t="s">
        <v>7</v>
      </c>
      <c r="B8" s="10">
        <f>D8+F8+H8+J8+L8</f>
        <v>8138</v>
      </c>
      <c r="C8" s="11">
        <f>B8/$B$12</f>
        <v>0.22002920023792785</v>
      </c>
      <c r="D8" s="137">
        <v>1873</v>
      </c>
      <c r="E8" s="13">
        <f>D8/$D$12</f>
        <v>0.16309648206199931</v>
      </c>
      <c r="F8" s="137">
        <v>1584</v>
      </c>
      <c r="G8" s="13">
        <f>F8/$F$12</f>
        <v>0.22036727879799667</v>
      </c>
      <c r="H8" s="137">
        <v>1350</v>
      </c>
      <c r="I8" s="13">
        <f t="shared" si="0"/>
        <v>0.51467784979031639</v>
      </c>
      <c r="J8" s="137">
        <v>1976</v>
      </c>
      <c r="K8" s="13">
        <f t="shared" si="1"/>
        <v>0.18264164895091967</v>
      </c>
      <c r="L8" s="137">
        <v>1355</v>
      </c>
      <c r="M8" s="13">
        <f t="shared" si="2"/>
        <v>0.27811986863711002</v>
      </c>
      <c r="N8" s="15"/>
    </row>
    <row r="9" spans="1:14" x14ac:dyDescent="0.2">
      <c r="A9" s="16" t="s">
        <v>8</v>
      </c>
      <c r="B9" s="36">
        <f>D9+F9+H9+J9+L9</f>
        <v>7006</v>
      </c>
      <c r="C9" s="17">
        <f>B9/$B$12</f>
        <v>0.18942302492835128</v>
      </c>
      <c r="D9" s="137">
        <v>2254</v>
      </c>
      <c r="E9" s="13">
        <f>D9/$D$12</f>
        <v>0.19627307558342041</v>
      </c>
      <c r="F9" s="137">
        <v>1392</v>
      </c>
      <c r="G9" s="13">
        <f>F9/$F$12</f>
        <v>0.19365609348914858</v>
      </c>
      <c r="H9" s="137">
        <v>418</v>
      </c>
      <c r="I9" s="13">
        <f t="shared" si="0"/>
        <v>0.15935951200914983</v>
      </c>
      <c r="J9" s="137">
        <v>2020</v>
      </c>
      <c r="K9" s="13">
        <f t="shared" si="1"/>
        <v>0.18670856825954341</v>
      </c>
      <c r="L9" s="137">
        <v>922</v>
      </c>
      <c r="M9" s="13">
        <f t="shared" si="2"/>
        <v>0.18924466338259441</v>
      </c>
      <c r="N9" s="15"/>
    </row>
    <row r="10" spans="1:14" ht="13.5" thickBot="1" x14ac:dyDescent="0.25">
      <c r="A10" s="7" t="s">
        <v>9</v>
      </c>
      <c r="B10" s="10">
        <f>D10+F10+H10+J10+L10</f>
        <v>12112</v>
      </c>
      <c r="C10" s="11">
        <f>B10/$B$12</f>
        <v>0.32747526090953333</v>
      </c>
      <c r="D10" s="137">
        <v>4379</v>
      </c>
      <c r="E10" s="18">
        <f>D10/$D$12</f>
        <v>0.38131313131313133</v>
      </c>
      <c r="F10" s="137">
        <v>2652</v>
      </c>
      <c r="G10" s="18">
        <f>F10/$F$12</f>
        <v>0.36894824707846413</v>
      </c>
      <c r="H10" s="137">
        <v>372</v>
      </c>
      <c r="I10" s="18">
        <f t="shared" si="0"/>
        <v>0.14182234083110942</v>
      </c>
      <c r="J10" s="137">
        <v>3463</v>
      </c>
      <c r="K10" s="18">
        <f t="shared" si="1"/>
        <v>0.32008503558554396</v>
      </c>
      <c r="L10" s="137">
        <v>1246</v>
      </c>
      <c r="M10" s="18">
        <f t="shared" si="2"/>
        <v>0.2557471264367816</v>
      </c>
      <c r="N10" s="15"/>
    </row>
    <row r="11" spans="1:14" ht="13.5" thickBot="1" x14ac:dyDescent="0.25">
      <c r="A11" s="2"/>
      <c r="B11" s="19"/>
      <c r="C11" s="20"/>
      <c r="D11" s="21"/>
      <c r="E11" s="22"/>
      <c r="F11" s="40"/>
      <c r="G11" s="22"/>
      <c r="H11" s="19"/>
      <c r="I11" s="22"/>
      <c r="J11" s="19"/>
      <c r="K11" s="22"/>
      <c r="L11" s="19"/>
      <c r="M11" s="22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36986</v>
      </c>
      <c r="C12" s="42">
        <f>B12/$B$12</f>
        <v>1</v>
      </c>
      <c r="D12" s="44">
        <f>SUM(D6:D10)</f>
        <v>11484</v>
      </c>
      <c r="E12" s="42">
        <f>D12/$D$12</f>
        <v>1</v>
      </c>
      <c r="F12" s="44">
        <f>SUM(F6:F10)</f>
        <v>7188</v>
      </c>
      <c r="G12" s="42">
        <f>F12/$F$12</f>
        <v>1</v>
      </c>
      <c r="H12" s="44">
        <f>SUM(H6:H10)</f>
        <v>2623</v>
      </c>
      <c r="I12" s="42">
        <f t="shared" si="0"/>
        <v>1</v>
      </c>
      <c r="J12" s="44">
        <f>SUM(J6:J10)</f>
        <v>10819</v>
      </c>
      <c r="K12" s="42">
        <f t="shared" si="1"/>
        <v>1</v>
      </c>
      <c r="L12" s="44">
        <f>SUM(L6:L10)</f>
        <v>4872</v>
      </c>
      <c r="M12" s="42">
        <f t="shared" si="2"/>
        <v>1</v>
      </c>
    </row>
    <row r="16" spans="1:14" x14ac:dyDescent="0.2">
      <c r="A16" s="1" t="s">
        <v>34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1739</v>
      </c>
      <c r="C21" s="131">
        <f>B21/$B$28</f>
        <v>4.7017790515330123E-2</v>
      </c>
      <c r="D21" s="132">
        <v>15</v>
      </c>
      <c r="E21" s="133">
        <f>D21/$D$28</f>
        <v>8.5714285714285715E-2</v>
      </c>
      <c r="F21" s="132">
        <v>155</v>
      </c>
      <c r="G21" s="133">
        <f>F21/$F$28</f>
        <v>5.3670360110803325E-2</v>
      </c>
      <c r="H21" s="132">
        <v>310</v>
      </c>
      <c r="I21" s="133">
        <f>H21/$H$28</f>
        <v>5.8446455505279035E-2</v>
      </c>
      <c r="J21" s="134">
        <v>538</v>
      </c>
      <c r="K21" s="133">
        <f>J21/$J$28</f>
        <v>5.7911733046286329E-2</v>
      </c>
      <c r="L21" s="134">
        <v>302</v>
      </c>
      <c r="M21" s="133">
        <f>L21/$L$28</f>
        <v>4.2873367404883587E-2</v>
      </c>
      <c r="N21" s="134">
        <v>154</v>
      </c>
      <c r="O21" s="133">
        <f>N21/$N$28</f>
        <v>3.7126325940212153E-2</v>
      </c>
      <c r="P21" s="134">
        <v>158</v>
      </c>
      <c r="Q21" s="133">
        <f>P21/$P$28</f>
        <v>3.5386338185890258E-2</v>
      </c>
      <c r="R21" s="132">
        <v>95</v>
      </c>
      <c r="S21" s="133">
        <f>R21/$R$28</f>
        <v>2.7267508610792194E-2</v>
      </c>
      <c r="T21" s="132">
        <v>12</v>
      </c>
      <c r="U21" s="58">
        <f>T21/$T$28</f>
        <v>6.3829787234042548E-2</v>
      </c>
    </row>
    <row r="22" spans="1:21" x14ac:dyDescent="0.2">
      <c r="A22" s="135" t="s">
        <v>6</v>
      </c>
      <c r="B22" s="130">
        <f>D22+F22+H22+J22+L22+N22+P22+R22+T22</f>
        <v>7991</v>
      </c>
      <c r="C22" s="131">
        <f t="shared" ref="C22:C28" si="3">B22/$B$28</f>
        <v>0.2160547234088574</v>
      </c>
      <c r="D22" s="132">
        <v>73</v>
      </c>
      <c r="E22" s="133">
        <f>D22/$D$28</f>
        <v>0.41714285714285715</v>
      </c>
      <c r="F22" s="132">
        <v>829</v>
      </c>
      <c r="G22" s="133">
        <f>F22/$F$28</f>
        <v>0.28704986149584488</v>
      </c>
      <c r="H22" s="132">
        <v>1484</v>
      </c>
      <c r="I22" s="133">
        <f>H22/$H$28</f>
        <v>0.27978883861236803</v>
      </c>
      <c r="J22" s="134">
        <v>2206</v>
      </c>
      <c r="K22" s="133">
        <f>J22/$J$28</f>
        <v>0.23745963401506998</v>
      </c>
      <c r="L22" s="134">
        <v>1426</v>
      </c>
      <c r="M22" s="133">
        <f>L22/$L$28</f>
        <v>0.20244179443498012</v>
      </c>
      <c r="N22" s="134">
        <v>723</v>
      </c>
      <c r="O22" s="133">
        <f t="shared" ref="O22:O28" si="4">N22/$N$28</f>
        <v>0.17430086788813887</v>
      </c>
      <c r="P22" s="134">
        <v>751</v>
      </c>
      <c r="Q22" s="133">
        <f>P22/$P$28</f>
        <v>0.16819708846584547</v>
      </c>
      <c r="R22" s="132">
        <v>471</v>
      </c>
      <c r="S22" s="133">
        <f>R22/$R$28</f>
        <v>0.13518943742824341</v>
      </c>
      <c r="T22" s="132">
        <v>28</v>
      </c>
      <c r="U22" s="76">
        <f>T22/$T$28</f>
        <v>0.14893617021276595</v>
      </c>
    </row>
    <row r="23" spans="1:21" x14ac:dyDescent="0.2">
      <c r="A23" s="135" t="s">
        <v>7</v>
      </c>
      <c r="B23" s="130">
        <f>D23+F23+H23+J23+L23+N23+P23+R23+T23</f>
        <v>8138</v>
      </c>
      <c r="C23" s="131">
        <f t="shared" si="3"/>
        <v>0.22002920023792785</v>
      </c>
      <c r="D23" s="132">
        <v>52</v>
      </c>
      <c r="E23" s="133">
        <f>D23/$D$28</f>
        <v>0.29714285714285715</v>
      </c>
      <c r="F23" s="132">
        <v>780</v>
      </c>
      <c r="G23" s="133">
        <f>F23/$F$28</f>
        <v>0.27008310249307477</v>
      </c>
      <c r="H23" s="132">
        <v>1271</v>
      </c>
      <c r="I23" s="133">
        <f>H23/$H$28</f>
        <v>0.23963046757164405</v>
      </c>
      <c r="J23" s="134">
        <v>2198</v>
      </c>
      <c r="K23" s="133">
        <f>J23/$J$28</f>
        <v>0.23659849300322927</v>
      </c>
      <c r="L23" s="134">
        <v>1636</v>
      </c>
      <c r="M23" s="133">
        <f>L23/$L$28</f>
        <v>0.23225440090857466</v>
      </c>
      <c r="N23" s="134">
        <v>880</v>
      </c>
      <c r="O23" s="133">
        <f t="shared" si="4"/>
        <v>0.21215043394406943</v>
      </c>
      <c r="P23" s="134">
        <v>771</v>
      </c>
      <c r="Q23" s="133">
        <f>P23/$P$28</f>
        <v>0.17267637178051512</v>
      </c>
      <c r="R23" s="132">
        <v>528</v>
      </c>
      <c r="S23" s="133">
        <f>R23/$R$28</f>
        <v>0.15154994259471871</v>
      </c>
      <c r="T23" s="132">
        <v>22</v>
      </c>
      <c r="U23" s="76">
        <f>T23/$T$28</f>
        <v>0.11702127659574468</v>
      </c>
    </row>
    <row r="24" spans="1:21" x14ac:dyDescent="0.2">
      <c r="A24" s="135" t="s">
        <v>8</v>
      </c>
      <c r="B24" s="130">
        <f>D24+F24+H24+J24+L24+N24+P24+R24+T24</f>
        <v>7006</v>
      </c>
      <c r="C24" s="131">
        <f t="shared" si="3"/>
        <v>0.18942302492835128</v>
      </c>
      <c r="D24" s="132">
        <v>34</v>
      </c>
      <c r="E24" s="133">
        <f>D24/$D$28</f>
        <v>0.19428571428571428</v>
      </c>
      <c r="F24" s="132">
        <v>646</v>
      </c>
      <c r="G24" s="133">
        <f>F24/$F$28</f>
        <v>0.22368421052631579</v>
      </c>
      <c r="H24" s="132">
        <v>1110</v>
      </c>
      <c r="I24" s="133">
        <f>H24/$H$28</f>
        <v>0.20927601809954752</v>
      </c>
      <c r="J24" s="134">
        <v>1804</v>
      </c>
      <c r="K24" s="133">
        <f>J24/$J$28</f>
        <v>0.19418729817007535</v>
      </c>
      <c r="L24" s="134">
        <v>1361</v>
      </c>
      <c r="M24" s="133">
        <f>L24/$L$28</f>
        <v>0.19321408290743897</v>
      </c>
      <c r="N24" s="134">
        <v>723</v>
      </c>
      <c r="O24" s="133">
        <f t="shared" si="4"/>
        <v>0.17430086788813887</v>
      </c>
      <c r="P24" s="134">
        <v>732</v>
      </c>
      <c r="Q24" s="133">
        <f>P24/$P$28</f>
        <v>0.16394176931690929</v>
      </c>
      <c r="R24" s="132">
        <v>564</v>
      </c>
      <c r="S24" s="133">
        <f>R24/$R$28</f>
        <v>0.1618828932261768</v>
      </c>
      <c r="T24" s="132">
        <v>32</v>
      </c>
      <c r="U24" s="76">
        <f>T24/$T$28</f>
        <v>0.1702127659574468</v>
      </c>
    </row>
    <row r="25" spans="1:21" ht="13.5" thickBot="1" x14ac:dyDescent="0.25">
      <c r="A25" s="135" t="s">
        <v>9</v>
      </c>
      <c r="B25" s="130">
        <f>D25+F25+H25+J25+L25+N25+P25+R25+T25</f>
        <v>12112</v>
      </c>
      <c r="C25" s="131">
        <f t="shared" si="3"/>
        <v>0.32747526090953333</v>
      </c>
      <c r="D25" s="132">
        <v>1</v>
      </c>
      <c r="E25" s="133">
        <f>D25/$D$28</f>
        <v>5.7142857142857143E-3</v>
      </c>
      <c r="F25" s="132">
        <v>478</v>
      </c>
      <c r="G25" s="133">
        <f>F25/$F$28</f>
        <v>0.16551246537396122</v>
      </c>
      <c r="H25" s="132">
        <v>1129</v>
      </c>
      <c r="I25" s="133">
        <f>H25/$H$28</f>
        <v>0.21285822021116138</v>
      </c>
      <c r="J25" s="134">
        <v>2544</v>
      </c>
      <c r="K25" s="133">
        <f>J25/$J$28</f>
        <v>0.27384284176533907</v>
      </c>
      <c r="L25" s="134">
        <v>2319</v>
      </c>
      <c r="M25" s="133">
        <f>L25/$L$28</f>
        <v>0.32921635434412266</v>
      </c>
      <c r="N25" s="134">
        <v>1668</v>
      </c>
      <c r="O25" s="133">
        <f t="shared" si="4"/>
        <v>0.40212150433944072</v>
      </c>
      <c r="P25" s="134">
        <v>2053</v>
      </c>
      <c r="Q25" s="133">
        <f>P25/$P$28</f>
        <v>0.45979843225083988</v>
      </c>
      <c r="R25" s="132">
        <v>1826</v>
      </c>
      <c r="S25" s="133">
        <f>R25/$R$28</f>
        <v>0.52411021814006886</v>
      </c>
      <c r="T25" s="132">
        <v>94</v>
      </c>
      <c r="U25" s="126">
        <f>T25/$T$28</f>
        <v>0.5</v>
      </c>
    </row>
    <row r="26" spans="1:21" ht="13.5" thickBot="1" x14ac:dyDescent="0.25">
      <c r="A26" s="136" t="s">
        <v>21</v>
      </c>
      <c r="B26" s="127">
        <f>SUM(B24:B25)</f>
        <v>19118</v>
      </c>
      <c r="C26" s="128">
        <f>B26/B28</f>
        <v>0.51689828583788455</v>
      </c>
      <c r="D26" s="127">
        <v>10</v>
      </c>
      <c r="E26" s="129">
        <f>D26/D28</f>
        <v>5.7142857142857141E-2</v>
      </c>
      <c r="F26" s="127">
        <f>SUM(F24:F25)</f>
        <v>1124</v>
      </c>
      <c r="G26" s="129">
        <f>F26/F28</f>
        <v>0.38919667590027701</v>
      </c>
      <c r="H26" s="127">
        <f>SUM(H24:H25)</f>
        <v>2239</v>
      </c>
      <c r="I26" s="129">
        <f>H26/H28</f>
        <v>0.4221342383107089</v>
      </c>
      <c r="J26" s="127">
        <f>SUM(J24:J25)</f>
        <v>4348</v>
      </c>
      <c r="K26" s="129">
        <f>J26/J28</f>
        <v>0.46803013993541442</v>
      </c>
      <c r="L26" s="127">
        <f>SUM(L24:L25)</f>
        <v>3680</v>
      </c>
      <c r="M26" s="129">
        <f>L26/L28</f>
        <v>0.52243043725156157</v>
      </c>
      <c r="N26" s="127">
        <f>SUM(N24:N25)</f>
        <v>2391</v>
      </c>
      <c r="O26" s="129">
        <f>N26/N28</f>
        <v>0.57642237222757953</v>
      </c>
      <c r="P26" s="127">
        <f>SUM(P24:P25)</f>
        <v>2785</v>
      </c>
      <c r="Q26" s="129">
        <f>P26/P28</f>
        <v>0.62374020156774912</v>
      </c>
      <c r="R26" s="127">
        <f>SUM(R24:R25)</f>
        <v>2390</v>
      </c>
      <c r="S26" s="129">
        <f>R26/R28</f>
        <v>0.68599311136624574</v>
      </c>
      <c r="T26" s="127">
        <f>SUM(T24:T25)</f>
        <v>126</v>
      </c>
      <c r="U26" s="55">
        <f>T26/T28</f>
        <v>0.67021276595744683</v>
      </c>
    </row>
    <row r="27" spans="1:21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36986</v>
      </c>
      <c r="C28" s="42">
        <f t="shared" si="3"/>
        <v>1</v>
      </c>
      <c r="D28" s="46">
        <f>SUM(D21:D25)</f>
        <v>175</v>
      </c>
      <c r="E28" s="42">
        <f>D28/$D$28</f>
        <v>1</v>
      </c>
      <c r="F28" s="43">
        <f>SUM(F21:F25)</f>
        <v>2888</v>
      </c>
      <c r="G28" s="42">
        <f>F28/$F$28</f>
        <v>1</v>
      </c>
      <c r="H28" s="43">
        <f>SUM(H21:H25)</f>
        <v>5304</v>
      </c>
      <c r="I28" s="42">
        <f>H28/$H$28</f>
        <v>1</v>
      </c>
      <c r="J28" s="43">
        <f>SUM(J21:J25)</f>
        <v>9290</v>
      </c>
      <c r="K28" s="42">
        <f>J28/$J$28</f>
        <v>1</v>
      </c>
      <c r="L28" s="43">
        <f>SUM(L21:L25)</f>
        <v>7044</v>
      </c>
      <c r="M28" s="42">
        <f>L28/$L$28</f>
        <v>1</v>
      </c>
      <c r="N28" s="46">
        <f>SUM(N21:N25)</f>
        <v>4148</v>
      </c>
      <c r="O28" s="42">
        <f t="shared" si="4"/>
        <v>1</v>
      </c>
      <c r="P28" s="44">
        <f>SUM(P21:P25)</f>
        <v>4465</v>
      </c>
      <c r="Q28" s="42">
        <f>P28/$P$28</f>
        <v>1</v>
      </c>
      <c r="R28" s="43">
        <f>SUM(R21:R25)</f>
        <v>3484</v>
      </c>
      <c r="S28" s="42">
        <f>R28/$R$28</f>
        <v>1</v>
      </c>
      <c r="T28" s="43">
        <f>SUM(T21:T25)</f>
        <v>188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R18:S18"/>
    <mergeCell ref="T18:U18"/>
    <mergeCell ref="B3:C3"/>
    <mergeCell ref="D3:E3"/>
    <mergeCell ref="F3:G3"/>
    <mergeCell ref="H3:I3"/>
    <mergeCell ref="J3:K3"/>
    <mergeCell ref="B18:C18"/>
    <mergeCell ref="D18:E18"/>
    <mergeCell ref="P18:Q18"/>
    <mergeCell ref="F18:G18"/>
    <mergeCell ref="J18:K18"/>
    <mergeCell ref="L18:M18"/>
    <mergeCell ref="N18:O18"/>
    <mergeCell ref="H18:I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97" zoomScaleNormal="97" workbookViewId="0">
      <selection activeCell="C33" sqref="C33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5703125" customWidth="1"/>
    <col min="11" max="21" width="6.140625" customWidth="1"/>
  </cols>
  <sheetData>
    <row r="1" spans="1:14" x14ac:dyDescent="0.2">
      <c r="A1" s="1" t="s">
        <v>36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8"/>
      <c r="L5" s="2"/>
      <c r="M5" s="79"/>
      <c r="N5" s="15"/>
    </row>
    <row r="6" spans="1:14" x14ac:dyDescent="0.2">
      <c r="A6" s="135" t="s">
        <v>5</v>
      </c>
      <c r="B6" s="130">
        <f>D6+F6+H6+J6+L6</f>
        <v>2328</v>
      </c>
      <c r="C6" s="131">
        <f>B6/$B$12</f>
        <v>6.8376068376068383E-2</v>
      </c>
      <c r="D6" s="137">
        <v>788</v>
      </c>
      <c r="E6" s="121">
        <f>D6/$D$12</f>
        <v>6.8653075448684445E-2</v>
      </c>
      <c r="F6" s="137">
        <v>342</v>
      </c>
      <c r="G6" s="121">
        <f>F6/$F$12</f>
        <v>5.2859350850077279E-2</v>
      </c>
      <c r="H6" s="137">
        <v>102</v>
      </c>
      <c r="I6" s="122">
        <f>H6/$H$12</f>
        <v>8.8159031979256702E-2</v>
      </c>
      <c r="J6" s="137">
        <v>770</v>
      </c>
      <c r="K6" s="123">
        <f>J6/$J$12</f>
        <v>7.2280108889514694E-2</v>
      </c>
      <c r="L6" s="137">
        <v>326</v>
      </c>
      <c r="M6" s="69">
        <f>L6/$L$12</f>
        <v>7.6008393564933552E-2</v>
      </c>
      <c r="N6" s="15"/>
    </row>
    <row r="7" spans="1:14" x14ac:dyDescent="0.2">
      <c r="A7" s="135" t="s">
        <v>6</v>
      </c>
      <c r="B7" s="130">
        <f>D7+F7+H7+J7+L7</f>
        <v>7451</v>
      </c>
      <c r="C7" s="131">
        <f>B7/$B$12</f>
        <v>0.21884453843216731</v>
      </c>
      <c r="D7" s="137">
        <v>2446</v>
      </c>
      <c r="E7" s="121">
        <f>D7/$D$12</f>
        <v>0.21310332810594179</v>
      </c>
      <c r="F7" s="137">
        <v>1141</v>
      </c>
      <c r="G7" s="121">
        <f>F7/$F$12</f>
        <v>0.17635239567233385</v>
      </c>
      <c r="H7" s="137">
        <v>251</v>
      </c>
      <c r="I7" s="121">
        <f t="shared" ref="I7:I12" si="0">H7/$H$12</f>
        <v>0.21694036300777875</v>
      </c>
      <c r="J7" s="137">
        <v>2627</v>
      </c>
      <c r="K7" s="121">
        <f t="shared" ref="K7:K12" si="1">J7/$J$12</f>
        <v>0.2465972026659157</v>
      </c>
      <c r="L7" s="137">
        <v>986</v>
      </c>
      <c r="M7" s="70">
        <f t="shared" ref="M7:M12" si="2">L7/$L$12</f>
        <v>0.22989041734670088</v>
      </c>
      <c r="N7" s="15"/>
    </row>
    <row r="8" spans="1:14" x14ac:dyDescent="0.2">
      <c r="A8" s="135" t="s">
        <v>7</v>
      </c>
      <c r="B8" s="130">
        <f>D8+F8+H8+J8+L8</f>
        <v>5441</v>
      </c>
      <c r="C8" s="131">
        <f>B8/$B$12</f>
        <v>0.15980850001468558</v>
      </c>
      <c r="D8" s="137">
        <v>1709</v>
      </c>
      <c r="E8" s="121">
        <f>D8/$D$12</f>
        <v>0.14889353545913922</v>
      </c>
      <c r="F8" s="137">
        <v>984</v>
      </c>
      <c r="G8" s="121">
        <f>F8/$F$12</f>
        <v>0.15208655332302937</v>
      </c>
      <c r="H8" s="137">
        <v>202</v>
      </c>
      <c r="I8" s="121">
        <f t="shared" si="0"/>
        <v>0.17458945548833188</v>
      </c>
      <c r="J8" s="137">
        <v>1768</v>
      </c>
      <c r="K8" s="121">
        <f t="shared" si="1"/>
        <v>0.16596263963202854</v>
      </c>
      <c r="L8" s="137">
        <v>778</v>
      </c>
      <c r="M8" s="70">
        <f t="shared" si="2"/>
        <v>0.18139426439729542</v>
      </c>
      <c r="N8" s="15"/>
    </row>
    <row r="9" spans="1:14" x14ac:dyDescent="0.2">
      <c r="A9" s="135" t="s">
        <v>8</v>
      </c>
      <c r="B9" s="130">
        <f>D9+F9+H9+J9+L9</f>
        <v>6774</v>
      </c>
      <c r="C9" s="131">
        <f>B9/$B$12</f>
        <v>0.19896026081593091</v>
      </c>
      <c r="D9" s="137">
        <v>2163</v>
      </c>
      <c r="E9" s="121">
        <f>D9/$D$12</f>
        <v>0.18844746471510715</v>
      </c>
      <c r="F9" s="137">
        <v>1374</v>
      </c>
      <c r="G9" s="121">
        <f>F9/$F$12</f>
        <v>0.21236476043276661</v>
      </c>
      <c r="H9" s="137">
        <v>267</v>
      </c>
      <c r="I9" s="121">
        <f t="shared" si="0"/>
        <v>0.23076923076923078</v>
      </c>
      <c r="J9" s="137">
        <v>2009</v>
      </c>
      <c r="K9" s="121">
        <f t="shared" si="1"/>
        <v>0.18858537501173378</v>
      </c>
      <c r="L9" s="137">
        <v>961</v>
      </c>
      <c r="M9" s="70">
        <f t="shared" si="2"/>
        <v>0.2240615528095127</v>
      </c>
      <c r="N9" s="15"/>
    </row>
    <row r="10" spans="1:14" ht="13.5" thickBot="1" x14ac:dyDescent="0.25">
      <c r="A10" s="135" t="s">
        <v>9</v>
      </c>
      <c r="B10" s="130">
        <f>D10+F10+H10+J10+L10</f>
        <v>12053</v>
      </c>
      <c r="C10" s="131">
        <f>B10/$B$12</f>
        <v>0.35401063236114783</v>
      </c>
      <c r="D10" s="137">
        <v>4372</v>
      </c>
      <c r="E10" s="121">
        <f>D10/$D$12</f>
        <v>0.38090259627112738</v>
      </c>
      <c r="F10" s="137">
        <v>2629</v>
      </c>
      <c r="G10" s="121">
        <f>F10/$F$12</f>
        <v>0.40633693972179291</v>
      </c>
      <c r="H10" s="137">
        <v>335</v>
      </c>
      <c r="I10" s="121">
        <f t="shared" si="0"/>
        <v>0.28954191875540192</v>
      </c>
      <c r="J10" s="137">
        <v>3479</v>
      </c>
      <c r="K10" s="121">
        <f t="shared" si="1"/>
        <v>0.32657467380080729</v>
      </c>
      <c r="L10" s="137">
        <v>1238</v>
      </c>
      <c r="M10" s="70">
        <f t="shared" si="2"/>
        <v>0.28864537188155748</v>
      </c>
      <c r="N10" s="15"/>
    </row>
    <row r="11" spans="1:14" ht="13.5" thickBot="1" x14ac:dyDescent="0.25">
      <c r="A11" s="7"/>
      <c r="B11" s="10"/>
      <c r="C11" s="11"/>
      <c r="D11" s="119"/>
      <c r="E11" s="14"/>
      <c r="F11" s="120"/>
      <c r="G11" s="14"/>
      <c r="H11" s="10"/>
      <c r="I11" s="14"/>
      <c r="J11" s="10"/>
      <c r="K11" s="140"/>
      <c r="L11" s="84"/>
      <c r="M11" s="22">
        <f t="shared" si="2"/>
        <v>0</v>
      </c>
      <c r="N11" s="23"/>
    </row>
    <row r="12" spans="1:14" ht="13.5" thickBot="1" x14ac:dyDescent="0.25">
      <c r="A12" s="5" t="s">
        <v>10</v>
      </c>
      <c r="B12" s="41">
        <f>SUM(B6:B11)</f>
        <v>34047</v>
      </c>
      <c r="C12" s="42">
        <f>B12/$B$12</f>
        <v>1</v>
      </c>
      <c r="D12" s="44">
        <f>SUM(D6:D10)</f>
        <v>11478</v>
      </c>
      <c r="E12" s="42">
        <f>D12/$D$12</f>
        <v>1</v>
      </c>
      <c r="F12" s="44">
        <f>SUM(F6:F10)</f>
        <v>6470</v>
      </c>
      <c r="G12" s="42">
        <f>F12/$F$12</f>
        <v>1</v>
      </c>
      <c r="H12" s="44">
        <f>SUM(H6:H10)</f>
        <v>1157</v>
      </c>
      <c r="I12" s="42">
        <f t="shared" si="0"/>
        <v>1</v>
      </c>
      <c r="J12" s="44">
        <f>SUM(J6:J10)</f>
        <v>10653</v>
      </c>
      <c r="K12" s="72">
        <f t="shared" si="1"/>
        <v>1</v>
      </c>
      <c r="L12" s="43">
        <f>SUM(L6:L10)</f>
        <v>4289</v>
      </c>
      <c r="M12" s="42">
        <f t="shared" si="2"/>
        <v>1</v>
      </c>
    </row>
    <row r="16" spans="1:14" x14ac:dyDescent="0.2">
      <c r="A16" s="1" t="s">
        <v>37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2328</v>
      </c>
      <c r="C21" s="131">
        <f>B21/$B$28</f>
        <v>6.8376068376068383E-2</v>
      </c>
      <c r="D21" s="101">
        <v>13</v>
      </c>
      <c r="E21" s="133">
        <f>D21/$D$28</f>
        <v>0.1015625</v>
      </c>
      <c r="F21" s="103">
        <v>280</v>
      </c>
      <c r="G21" s="133">
        <f>F21/$F$28</f>
        <v>0.10933229207340882</v>
      </c>
      <c r="H21" s="103">
        <v>428</v>
      </c>
      <c r="I21" s="133">
        <f>H21/$H$28</f>
        <v>8.7275693311582386E-2</v>
      </c>
      <c r="J21" s="104">
        <v>694</v>
      </c>
      <c r="K21" s="133">
        <f>J21/$J$28</f>
        <v>7.9880294659300188E-2</v>
      </c>
      <c r="L21" s="104">
        <v>410</v>
      </c>
      <c r="M21" s="133">
        <f>L21/$L$28</f>
        <v>6.4587271581600506E-2</v>
      </c>
      <c r="N21" s="104">
        <v>203</v>
      </c>
      <c r="O21" s="133">
        <f>N21/$N$28</f>
        <v>5.4133333333333332E-2</v>
      </c>
      <c r="P21" s="108">
        <v>173</v>
      </c>
      <c r="Q21" s="133">
        <f>P21/$P$28</f>
        <v>4.1646605681271064E-2</v>
      </c>
      <c r="R21" s="101">
        <v>121</v>
      </c>
      <c r="S21" s="133">
        <f>R21/$R$28</f>
        <v>3.6336336336336338E-2</v>
      </c>
      <c r="T21" s="101">
        <v>6</v>
      </c>
      <c r="U21" s="58">
        <f>T21/$T$28</f>
        <v>3.2608695652173912E-2</v>
      </c>
    </row>
    <row r="22" spans="1:21" x14ac:dyDescent="0.2">
      <c r="A22" s="135" t="s">
        <v>6</v>
      </c>
      <c r="B22" s="130">
        <f>D22+F22+H22+J22+L22+N22+P22+R22+T22</f>
        <v>7451</v>
      </c>
      <c r="C22" s="131">
        <f t="shared" ref="C22:C25" si="3">B22/$B$28</f>
        <v>0.21884453843216731</v>
      </c>
      <c r="D22" s="101">
        <v>51</v>
      </c>
      <c r="E22" s="133">
        <f>D22/$D$28</f>
        <v>0.3984375</v>
      </c>
      <c r="F22" s="101">
        <v>668</v>
      </c>
      <c r="G22" s="133">
        <f>F22/$F$28</f>
        <v>0.26083561108941822</v>
      </c>
      <c r="H22" s="101">
        <v>1326</v>
      </c>
      <c r="I22" s="133">
        <f>H22/$H$28</f>
        <v>0.27039151712887438</v>
      </c>
      <c r="J22" s="104">
        <v>2118</v>
      </c>
      <c r="K22" s="133">
        <f>J22/$J$28</f>
        <v>0.24378453038674033</v>
      </c>
      <c r="L22" s="104">
        <v>1344</v>
      </c>
      <c r="M22" s="133">
        <f>L22/$L$28</f>
        <v>0.21172022684310018</v>
      </c>
      <c r="N22" s="104">
        <v>705</v>
      </c>
      <c r="O22" s="133">
        <f t="shared" ref="O22:O25" si="4">N22/$N$28</f>
        <v>0.188</v>
      </c>
      <c r="P22" s="104">
        <v>723</v>
      </c>
      <c r="Q22" s="133">
        <f>P22/$P$28</f>
        <v>0.17404910929224843</v>
      </c>
      <c r="R22" s="101">
        <v>482</v>
      </c>
      <c r="S22" s="133">
        <f>R22/$R$28</f>
        <v>0.14474474474474475</v>
      </c>
      <c r="T22" s="101">
        <v>34</v>
      </c>
      <c r="U22" s="76">
        <f>T22/$T$28</f>
        <v>0.18478260869565216</v>
      </c>
    </row>
    <row r="23" spans="1:21" x14ac:dyDescent="0.2">
      <c r="A23" s="135" t="s">
        <v>7</v>
      </c>
      <c r="B23" s="130">
        <f>D23+F23+H23+J23+L23+N23+P23+R23+T23</f>
        <v>5441</v>
      </c>
      <c r="C23" s="131">
        <f t="shared" si="3"/>
        <v>0.15980850001468558</v>
      </c>
      <c r="D23" s="101">
        <v>34</v>
      </c>
      <c r="E23" s="133">
        <f>D23/$D$28</f>
        <v>0.265625</v>
      </c>
      <c r="F23" s="101">
        <v>533</v>
      </c>
      <c r="G23" s="133">
        <f>F23/$F$28</f>
        <v>0.20812182741116753</v>
      </c>
      <c r="H23" s="101">
        <v>896</v>
      </c>
      <c r="I23" s="133">
        <f>H23/$H$28</f>
        <v>0.18270799347471453</v>
      </c>
      <c r="J23" s="104">
        <v>1583</v>
      </c>
      <c r="K23" s="133">
        <f>J23/$J$28</f>
        <v>0.18220534069981584</v>
      </c>
      <c r="L23" s="104">
        <v>955</v>
      </c>
      <c r="M23" s="133">
        <f>L23/$L$28</f>
        <v>0.15044108380592314</v>
      </c>
      <c r="N23" s="104">
        <v>521</v>
      </c>
      <c r="O23" s="133">
        <f t="shared" si="4"/>
        <v>0.13893333333333333</v>
      </c>
      <c r="P23" s="104">
        <v>523</v>
      </c>
      <c r="Q23" s="133">
        <f>P23/$P$28</f>
        <v>0.12590274434280213</v>
      </c>
      <c r="R23" s="101">
        <v>385</v>
      </c>
      <c r="S23" s="133">
        <f>R23/$R$28</f>
        <v>0.11561561561561562</v>
      </c>
      <c r="T23" s="101">
        <v>11</v>
      </c>
      <c r="U23" s="76">
        <f>T23/$T$28</f>
        <v>5.9782608695652176E-2</v>
      </c>
    </row>
    <row r="24" spans="1:21" x14ac:dyDescent="0.2">
      <c r="A24" s="135" t="s">
        <v>8</v>
      </c>
      <c r="B24" s="130">
        <f>D24+F24+H24+J24+L24+N24+P24+R24+T24</f>
        <v>6774</v>
      </c>
      <c r="C24" s="131">
        <f t="shared" si="3"/>
        <v>0.19896026081593091</v>
      </c>
      <c r="D24" s="101">
        <v>29</v>
      </c>
      <c r="E24" s="133">
        <f>D24/$D$28</f>
        <v>0.2265625</v>
      </c>
      <c r="F24" s="101">
        <v>617</v>
      </c>
      <c r="G24" s="133">
        <f>F24/$F$28</f>
        <v>0.24092151503319015</v>
      </c>
      <c r="H24" s="101">
        <v>1096</v>
      </c>
      <c r="I24" s="133">
        <f>H24/$H$28</f>
        <v>0.22349102773246329</v>
      </c>
      <c r="J24" s="104">
        <v>1738</v>
      </c>
      <c r="K24" s="133">
        <f>J24/$J$28</f>
        <v>0.20004604051565378</v>
      </c>
      <c r="L24" s="104">
        <v>1331</v>
      </c>
      <c r="M24" s="133">
        <f>L24/$L$28</f>
        <v>0.20967233774417141</v>
      </c>
      <c r="N24" s="104">
        <v>684</v>
      </c>
      <c r="O24" s="133">
        <f t="shared" si="4"/>
        <v>0.18240000000000001</v>
      </c>
      <c r="P24" s="108">
        <v>714</v>
      </c>
      <c r="Q24" s="133">
        <f>P24/$P$28</f>
        <v>0.17188252286952335</v>
      </c>
      <c r="R24" s="101">
        <v>530</v>
      </c>
      <c r="S24" s="133">
        <f>R24/$R$28</f>
        <v>0.15915915915915915</v>
      </c>
      <c r="T24" s="101">
        <v>35</v>
      </c>
      <c r="U24" s="76">
        <f>T24/$T$28</f>
        <v>0.19021739130434784</v>
      </c>
    </row>
    <row r="25" spans="1:21" ht="13.5" thickBot="1" x14ac:dyDescent="0.25">
      <c r="A25" s="135" t="s">
        <v>9</v>
      </c>
      <c r="B25" s="130">
        <f>D25+F25+H25+J25+L25+N25+P25+R25+T25</f>
        <v>12053</v>
      </c>
      <c r="C25" s="131">
        <f t="shared" si="3"/>
        <v>0.35401063236114783</v>
      </c>
      <c r="D25" s="102">
        <v>1</v>
      </c>
      <c r="E25" s="133">
        <f>D25/$D$28</f>
        <v>7.8125E-3</v>
      </c>
      <c r="F25" s="102">
        <v>463</v>
      </c>
      <c r="G25" s="133">
        <f>F25/$F$28</f>
        <v>0.1807887543928153</v>
      </c>
      <c r="H25" s="102">
        <v>1158</v>
      </c>
      <c r="I25" s="133">
        <f>H25/$H$28</f>
        <v>0.23613376835236541</v>
      </c>
      <c r="J25" s="105">
        <v>2555</v>
      </c>
      <c r="K25" s="133">
        <f>J25/$J$28</f>
        <v>0.29408379373848986</v>
      </c>
      <c r="L25" s="106">
        <v>2308</v>
      </c>
      <c r="M25" s="133">
        <f>L25/$L$28</f>
        <v>0.36357908002520478</v>
      </c>
      <c r="N25" s="107">
        <v>1637</v>
      </c>
      <c r="O25" s="133">
        <f t="shared" si="4"/>
        <v>0.43653333333333333</v>
      </c>
      <c r="P25" s="106">
        <v>2021</v>
      </c>
      <c r="Q25" s="133">
        <f>P25/$P$28</f>
        <v>0.48651901781415502</v>
      </c>
      <c r="R25" s="102">
        <v>1812</v>
      </c>
      <c r="S25" s="133">
        <f>R25/$R$28</f>
        <v>0.54414414414414414</v>
      </c>
      <c r="T25" s="109">
        <v>98</v>
      </c>
      <c r="U25" s="126">
        <f>T25/$T$28</f>
        <v>0.53260869565217395</v>
      </c>
    </row>
    <row r="26" spans="1:21" ht="13.5" thickBot="1" x14ac:dyDescent="0.25">
      <c r="A26" s="136" t="s">
        <v>21</v>
      </c>
      <c r="B26" s="139">
        <f>SUM(B24:B25)</f>
        <v>18827</v>
      </c>
      <c r="C26" s="129">
        <f>B26/B28</f>
        <v>0.5529708931770787</v>
      </c>
      <c r="D26" s="127">
        <f>SUM(D24:D25)</f>
        <v>30</v>
      </c>
      <c r="E26" s="129">
        <f>D26/D28</f>
        <v>0.234375</v>
      </c>
      <c r="F26" s="127">
        <f>SUM(F24:F25)</f>
        <v>1080</v>
      </c>
      <c r="G26" s="129">
        <f>F26/F28</f>
        <v>0.42171026942600548</v>
      </c>
      <c r="H26" s="127">
        <f>SUM(H24:H25)</f>
        <v>2254</v>
      </c>
      <c r="I26" s="129">
        <f>H26/H28</f>
        <v>0.4596247960848287</v>
      </c>
      <c r="J26" s="127">
        <f>SUM(J24:J25)</f>
        <v>4293</v>
      </c>
      <c r="K26" s="129">
        <f>J26/J28</f>
        <v>0.49412983425414364</v>
      </c>
      <c r="L26" s="127">
        <f>SUM(L24:L25)</f>
        <v>3639</v>
      </c>
      <c r="M26" s="129">
        <f>L26/L28</f>
        <v>0.57325141776937616</v>
      </c>
      <c r="N26" s="127">
        <f>SUM(N24:N25)</f>
        <v>2321</v>
      </c>
      <c r="O26" s="129">
        <f>N26/N28</f>
        <v>0.61893333333333334</v>
      </c>
      <c r="P26" s="127">
        <f>SUM(P24:P25)</f>
        <v>2735</v>
      </c>
      <c r="Q26" s="129">
        <f>P26/P28</f>
        <v>0.6584015406836784</v>
      </c>
      <c r="R26" s="127">
        <f>SUM(R24:R25)</f>
        <v>2342</v>
      </c>
      <c r="S26" s="129">
        <f>R26/R28</f>
        <v>0.70330330330330326</v>
      </c>
      <c r="T26" s="127">
        <f>SUM(T24:T25)</f>
        <v>133</v>
      </c>
      <c r="U26" s="55">
        <f>T26/T28</f>
        <v>0.72282608695652173</v>
      </c>
    </row>
    <row r="27" spans="1:21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34047</v>
      </c>
      <c r="C28" s="42">
        <f t="shared" ref="C28" si="5">B28/$B$28</f>
        <v>1</v>
      </c>
      <c r="D28" s="46">
        <f>SUM(D21:D25)</f>
        <v>128</v>
      </c>
      <c r="E28" s="42">
        <f>D28/$D$28</f>
        <v>1</v>
      </c>
      <c r="F28" s="43">
        <f>SUM(F21:F25)</f>
        <v>2561</v>
      </c>
      <c r="G28" s="42">
        <f>F28/$F$28</f>
        <v>1</v>
      </c>
      <c r="H28" s="43">
        <f>SUM(H21:H25)</f>
        <v>4904</v>
      </c>
      <c r="I28" s="42">
        <f>H28/$H$28</f>
        <v>1</v>
      </c>
      <c r="J28" s="43">
        <f>SUM(J21:J25)</f>
        <v>8688</v>
      </c>
      <c r="K28" s="42">
        <f>J28/$J$28</f>
        <v>1</v>
      </c>
      <c r="L28" s="43">
        <f>SUM(L21:L25)</f>
        <v>6348</v>
      </c>
      <c r="M28" s="42">
        <f>L28/$L$28</f>
        <v>1</v>
      </c>
      <c r="N28" s="46">
        <f>SUM(N21:N25)</f>
        <v>3750</v>
      </c>
      <c r="O28" s="42">
        <f t="shared" ref="O28" si="6">N28/$N$28</f>
        <v>1</v>
      </c>
      <c r="P28" s="44">
        <f>SUM(P21:P25)</f>
        <v>4154</v>
      </c>
      <c r="Q28" s="42">
        <f>P28/$P$28</f>
        <v>1</v>
      </c>
      <c r="R28" s="43">
        <f>SUM(R21:R25)</f>
        <v>3330</v>
      </c>
      <c r="S28" s="42">
        <f>R28/$R$28</f>
        <v>1</v>
      </c>
      <c r="T28" s="43">
        <f>SUM(T21:T25)</f>
        <v>184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  <row r="34" spans="8:9" x14ac:dyDescent="0.2">
      <c r="H34" s="35"/>
    </row>
    <row r="35" spans="8:9" x14ac:dyDescent="0.2">
      <c r="H35" s="4"/>
    </row>
    <row r="36" spans="8:9" x14ac:dyDescent="0.2">
      <c r="I36" s="35"/>
    </row>
  </sheetData>
  <mergeCells count="15">
    <mergeCell ref="T18:U18"/>
    <mergeCell ref="B3:C3"/>
    <mergeCell ref="D3:E3"/>
    <mergeCell ref="F3:G3"/>
    <mergeCell ref="H3:I3"/>
    <mergeCell ref="J3:K3"/>
    <mergeCell ref="B18:C18"/>
    <mergeCell ref="D18:E18"/>
    <mergeCell ref="F18:G18"/>
    <mergeCell ref="H18:I18"/>
    <mergeCell ref="R18:S18"/>
    <mergeCell ref="J18:K18"/>
    <mergeCell ref="L18:M18"/>
    <mergeCell ref="N18:O18"/>
    <mergeCell ref="P18:Q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W16" sqref="W16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85546875" customWidth="1"/>
    <col min="11" max="12" width="6.140625" customWidth="1"/>
    <col min="13" max="13" width="6" customWidth="1"/>
    <col min="14" max="14" width="6.5703125" bestFit="1" customWidth="1"/>
    <col min="15" max="21" width="6.140625" customWidth="1"/>
  </cols>
  <sheetData>
    <row r="1" spans="1:14" x14ac:dyDescent="0.2">
      <c r="A1" s="110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13.5" thickBot="1" x14ac:dyDescent="0.25">
      <c r="A2" s="1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4" ht="13.5" thickBot="1" x14ac:dyDescent="0.25">
      <c r="A3" s="88"/>
      <c r="B3" s="160" t="s">
        <v>0</v>
      </c>
      <c r="C3" s="161"/>
      <c r="D3" s="160" t="s">
        <v>1</v>
      </c>
      <c r="E3" s="161"/>
      <c r="F3" s="160" t="s">
        <v>23</v>
      </c>
      <c r="G3" s="161"/>
      <c r="H3" s="160" t="s">
        <v>22</v>
      </c>
      <c r="I3" s="161"/>
      <c r="J3" s="160" t="s">
        <v>2</v>
      </c>
      <c r="K3" s="161"/>
      <c r="L3" s="115" t="s">
        <v>3</v>
      </c>
      <c r="M3" s="116"/>
      <c r="N3" s="4"/>
    </row>
    <row r="4" spans="1:14" ht="13.5" thickBot="1" x14ac:dyDescent="0.25">
      <c r="A4" s="111"/>
      <c r="B4" s="86" t="s">
        <v>20</v>
      </c>
      <c r="C4" s="86" t="s">
        <v>4</v>
      </c>
      <c r="D4" s="86" t="s">
        <v>20</v>
      </c>
      <c r="E4" s="86" t="s">
        <v>4</v>
      </c>
      <c r="F4" s="86" t="s">
        <v>20</v>
      </c>
      <c r="G4" s="86" t="s">
        <v>4</v>
      </c>
      <c r="H4" s="86" t="s">
        <v>20</v>
      </c>
      <c r="I4" s="86" t="s">
        <v>4</v>
      </c>
      <c r="J4" s="86" t="s">
        <v>20</v>
      </c>
      <c r="K4" s="86" t="s">
        <v>4</v>
      </c>
      <c r="L4" s="86" t="s">
        <v>20</v>
      </c>
      <c r="M4" s="86" t="s">
        <v>4</v>
      </c>
      <c r="N4" s="4"/>
    </row>
    <row r="5" spans="1:14" x14ac:dyDescent="0.2">
      <c r="A5" s="112"/>
      <c r="B5" s="88"/>
      <c r="C5" s="88"/>
      <c r="D5" s="89"/>
      <c r="E5" s="88"/>
      <c r="F5" s="90"/>
      <c r="G5" s="88"/>
      <c r="H5" s="90"/>
      <c r="I5" s="88"/>
      <c r="J5" s="90"/>
      <c r="K5" s="88"/>
      <c r="L5" s="90"/>
      <c r="M5" s="88"/>
      <c r="N5" s="15"/>
    </row>
    <row r="6" spans="1:14" x14ac:dyDescent="0.2">
      <c r="A6" s="147" t="s">
        <v>5</v>
      </c>
      <c r="B6" s="142">
        <f>D6+F6+H6+J6+L6</f>
        <v>3327</v>
      </c>
      <c r="C6" s="143">
        <f>B6/$B$12</f>
        <v>9.4345508166969141E-2</v>
      </c>
      <c r="D6" s="137">
        <v>1184</v>
      </c>
      <c r="E6" s="144">
        <f>D6/$D$12</f>
        <v>9.6103896103896108E-2</v>
      </c>
      <c r="F6" s="137">
        <v>547</v>
      </c>
      <c r="G6" s="144">
        <f>F6/$F$12</f>
        <v>8.5308796007485962E-2</v>
      </c>
      <c r="H6" s="137">
        <v>175</v>
      </c>
      <c r="I6" s="145">
        <f>H6/$H$12</f>
        <v>0.15569395017793594</v>
      </c>
      <c r="J6" s="137">
        <v>1071</v>
      </c>
      <c r="K6" s="146">
        <f>J6/$J$12</f>
        <v>9.5446038677479722E-2</v>
      </c>
      <c r="L6" s="137">
        <v>350</v>
      </c>
      <c r="M6" s="148">
        <f>L6/$L$12</f>
        <v>8.3592070695008361E-2</v>
      </c>
      <c r="N6" s="15"/>
    </row>
    <row r="7" spans="1:14" x14ac:dyDescent="0.2">
      <c r="A7" s="147" t="s">
        <v>6</v>
      </c>
      <c r="B7" s="142">
        <f>D7+F7+H7+J7+L7</f>
        <v>9453</v>
      </c>
      <c r="C7" s="143">
        <f>B7/$B$12</f>
        <v>0.26806374773139746</v>
      </c>
      <c r="D7" s="137">
        <v>3330</v>
      </c>
      <c r="E7" s="144">
        <f>D7/$D$12</f>
        <v>0.27029220779220781</v>
      </c>
      <c r="F7" s="137">
        <v>1429</v>
      </c>
      <c r="G7" s="144">
        <f>F7/$F$12</f>
        <v>0.22286338116032439</v>
      </c>
      <c r="H7" s="137">
        <v>345</v>
      </c>
      <c r="I7" s="144">
        <f t="shared" ref="I7:I12" si="0">H7/$H$12</f>
        <v>0.30693950177935941</v>
      </c>
      <c r="J7" s="137">
        <v>3199</v>
      </c>
      <c r="K7" s="144">
        <f t="shared" ref="K7:K12" si="1">J7/$J$12</f>
        <v>0.28509045539613226</v>
      </c>
      <c r="L7" s="137">
        <v>1150</v>
      </c>
      <c r="M7" s="148">
        <f t="shared" ref="M7:M12" si="2">L7/$L$12</f>
        <v>0.27465966085502747</v>
      </c>
      <c r="N7" s="15"/>
    </row>
    <row r="8" spans="1:14" x14ac:dyDescent="0.2">
      <c r="A8" s="147" t="s">
        <v>7</v>
      </c>
      <c r="B8" s="142">
        <f>D8+F8+H8+J8+L8</f>
        <v>4961</v>
      </c>
      <c r="C8" s="143">
        <f>B8/$B$12</f>
        <v>0.14068171506352087</v>
      </c>
      <c r="D8" s="137">
        <v>1638</v>
      </c>
      <c r="E8" s="144">
        <f>D8/$D$12</f>
        <v>0.13295454545454546</v>
      </c>
      <c r="F8" s="137">
        <v>820</v>
      </c>
      <c r="G8" s="144">
        <f>F8/$F$12</f>
        <v>0.12788521522145976</v>
      </c>
      <c r="H8" s="137">
        <v>148</v>
      </c>
      <c r="I8" s="144">
        <f t="shared" si="0"/>
        <v>0.13167259786476868</v>
      </c>
      <c r="J8" s="137">
        <v>1718</v>
      </c>
      <c r="K8" s="144">
        <f t="shared" si="1"/>
        <v>0.15310578379823545</v>
      </c>
      <c r="L8" s="137">
        <v>637</v>
      </c>
      <c r="M8" s="148">
        <f t="shared" si="2"/>
        <v>0.15213756866491521</v>
      </c>
      <c r="N8" s="15"/>
    </row>
    <row r="9" spans="1:14" x14ac:dyDescent="0.2">
      <c r="A9" s="147" t="s">
        <v>8</v>
      </c>
      <c r="B9" s="142">
        <f>D9+F9+H9+J9+L9</f>
        <v>5823</v>
      </c>
      <c r="C9" s="143">
        <f>B9/$B$12</f>
        <v>0.16512590744101632</v>
      </c>
      <c r="D9" s="137">
        <v>1907</v>
      </c>
      <c r="E9" s="144">
        <f>D9/$D$12</f>
        <v>0.15478896103896103</v>
      </c>
      <c r="F9" s="137">
        <v>1143</v>
      </c>
      <c r="G9" s="144">
        <f>F9/$F$12</f>
        <v>0.17825951341235183</v>
      </c>
      <c r="H9" s="137">
        <v>151</v>
      </c>
      <c r="I9" s="144">
        <f t="shared" si="0"/>
        <v>0.13434163701067617</v>
      </c>
      <c r="J9" s="137">
        <v>1777</v>
      </c>
      <c r="K9" s="144">
        <f t="shared" si="1"/>
        <v>0.15836378219410036</v>
      </c>
      <c r="L9" s="137">
        <v>845</v>
      </c>
      <c r="M9" s="148">
        <f t="shared" si="2"/>
        <v>0.20181514210652018</v>
      </c>
      <c r="N9" s="15"/>
    </row>
    <row r="10" spans="1:14" x14ac:dyDescent="0.2">
      <c r="A10" s="147" t="s">
        <v>9</v>
      </c>
      <c r="B10" s="142">
        <f>D10+F10+H10+J10+L10</f>
        <v>11700</v>
      </c>
      <c r="C10" s="143">
        <f>B10/$B$12</f>
        <v>0.33178312159709616</v>
      </c>
      <c r="D10" s="137">
        <v>4261</v>
      </c>
      <c r="E10" s="144">
        <f>D10/$D$12</f>
        <v>0.34586038961038962</v>
      </c>
      <c r="F10" s="137">
        <v>2473</v>
      </c>
      <c r="G10" s="144">
        <f>F10/$F$12</f>
        <v>0.38568309419837804</v>
      </c>
      <c r="H10" s="137">
        <v>305</v>
      </c>
      <c r="I10" s="144">
        <f t="shared" si="0"/>
        <v>0.27135231316725977</v>
      </c>
      <c r="J10" s="137">
        <v>3456</v>
      </c>
      <c r="K10" s="144">
        <f t="shared" si="1"/>
        <v>0.30799393993405222</v>
      </c>
      <c r="L10" s="137">
        <v>1205</v>
      </c>
      <c r="M10" s="148">
        <f t="shared" si="2"/>
        <v>0.28779555767852877</v>
      </c>
      <c r="N10" s="15"/>
    </row>
    <row r="11" spans="1:14" ht="13.5" thickBot="1" x14ac:dyDescent="0.25">
      <c r="A11" s="112"/>
      <c r="B11" s="91"/>
      <c r="C11" s="92"/>
      <c r="D11" s="141"/>
      <c r="E11" s="94"/>
      <c r="F11" s="91"/>
      <c r="G11" s="94"/>
      <c r="H11" s="91"/>
      <c r="I11" s="94"/>
      <c r="J11" s="91"/>
      <c r="K11" s="94"/>
      <c r="L11" s="91"/>
      <c r="M11" s="94">
        <f t="shared" si="2"/>
        <v>0</v>
      </c>
      <c r="N11" s="23"/>
    </row>
    <row r="12" spans="1:14" ht="13.5" thickBot="1" x14ac:dyDescent="0.25">
      <c r="A12" s="111" t="s">
        <v>10</v>
      </c>
      <c r="B12" s="96">
        <f>SUM(B6:B11)</f>
        <v>35264</v>
      </c>
      <c r="C12" s="97">
        <f>B12/$B$12</f>
        <v>1</v>
      </c>
      <c r="D12" s="98">
        <f>SUM(D6:D10)</f>
        <v>12320</v>
      </c>
      <c r="E12" s="97">
        <f>D12/$D$12</f>
        <v>1</v>
      </c>
      <c r="F12" s="98">
        <f>SUM(F6:F10)</f>
        <v>6412</v>
      </c>
      <c r="G12" s="97">
        <f>F12/$F$12</f>
        <v>1</v>
      </c>
      <c r="H12" s="98">
        <f>SUM(H6:H10)</f>
        <v>1124</v>
      </c>
      <c r="I12" s="97">
        <f t="shared" si="0"/>
        <v>1</v>
      </c>
      <c r="J12" s="98">
        <f>SUM(J6:J10)</f>
        <v>11221</v>
      </c>
      <c r="K12" s="97">
        <f t="shared" si="1"/>
        <v>1</v>
      </c>
      <c r="L12" s="98">
        <f>SUM(L6:L10)</f>
        <v>4187</v>
      </c>
      <c r="M12" s="97">
        <f t="shared" si="2"/>
        <v>1</v>
      </c>
    </row>
    <row r="16" spans="1:14" x14ac:dyDescent="0.2">
      <c r="A16" s="1" t="s">
        <v>39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2"/>
      <c r="C20" s="62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3328</v>
      </c>
      <c r="C21" s="131">
        <f>B21/$B$28</f>
        <v>9.4371189564724234E-2</v>
      </c>
      <c r="D21" s="132">
        <v>22</v>
      </c>
      <c r="E21" s="133">
        <f>D21/$D$28</f>
        <v>0.17886178861788618</v>
      </c>
      <c r="F21" s="132">
        <v>322</v>
      </c>
      <c r="G21" s="133">
        <f>F21/$F$28</f>
        <v>0.1288</v>
      </c>
      <c r="H21" s="132">
        <v>586</v>
      </c>
      <c r="I21" s="133">
        <f>H21/$H$28</f>
        <v>0.11262733038631559</v>
      </c>
      <c r="J21" s="134">
        <v>996</v>
      </c>
      <c r="K21" s="133">
        <f>J21/$J$28</f>
        <v>0.10573248407643313</v>
      </c>
      <c r="L21" s="134">
        <v>619</v>
      </c>
      <c r="M21" s="133">
        <f>L21/$L$28</f>
        <v>9.5128323344090979E-2</v>
      </c>
      <c r="N21" s="134">
        <v>353</v>
      </c>
      <c r="O21" s="133">
        <f>N21/$N$28</f>
        <v>9.1974986972381448E-2</v>
      </c>
      <c r="P21" s="134">
        <v>268</v>
      </c>
      <c r="Q21" s="133">
        <f>P21/$P$28</f>
        <v>6.4485081809432146E-2</v>
      </c>
      <c r="R21" s="132">
        <v>153</v>
      </c>
      <c r="S21" s="133">
        <f>R21/$R$28</f>
        <v>4.5973557692307696E-2</v>
      </c>
      <c r="T21" s="132">
        <v>9</v>
      </c>
      <c r="U21" s="58">
        <f>T21/$T$28</f>
        <v>4.736842105263158E-2</v>
      </c>
    </row>
    <row r="22" spans="1:21" x14ac:dyDescent="0.2">
      <c r="A22" s="135" t="s">
        <v>6</v>
      </c>
      <c r="B22" s="130">
        <f>D22+F22+H22+J22+L22+N22+P22+R22+T22</f>
        <v>9453</v>
      </c>
      <c r="C22" s="131">
        <f t="shared" ref="C22:C28" si="3">B22/$B$28</f>
        <v>0.26805614632071462</v>
      </c>
      <c r="D22" s="132">
        <v>49</v>
      </c>
      <c r="E22" s="133">
        <f>D22/$D$28</f>
        <v>0.3983739837398374</v>
      </c>
      <c r="F22" s="132">
        <v>775</v>
      </c>
      <c r="G22" s="133">
        <f>F22/$F$28</f>
        <v>0.31</v>
      </c>
      <c r="H22" s="132">
        <v>1753</v>
      </c>
      <c r="I22" s="133">
        <f>H22/$H$28</f>
        <v>0.33692100711128198</v>
      </c>
      <c r="J22" s="134">
        <v>2990</v>
      </c>
      <c r="K22" s="133">
        <f>J22/$J$28</f>
        <v>0.31740976645435243</v>
      </c>
      <c r="L22" s="134">
        <v>1629</v>
      </c>
      <c r="M22" s="133">
        <f>L22/$L$28</f>
        <v>0.25034578146611342</v>
      </c>
      <c r="N22" s="134">
        <v>845</v>
      </c>
      <c r="O22" s="133">
        <f t="shared" ref="O22:O28" si="4">N22/$N$28</f>
        <v>0.22016675351745701</v>
      </c>
      <c r="P22" s="134">
        <v>807</v>
      </c>
      <c r="Q22" s="133">
        <f>P22/$P$28</f>
        <v>0.19417709335899905</v>
      </c>
      <c r="R22" s="132">
        <v>566</v>
      </c>
      <c r="S22" s="133">
        <f>R22/$R$28</f>
        <v>0.17007211538461539</v>
      </c>
      <c r="T22" s="132">
        <v>39</v>
      </c>
      <c r="U22" s="76">
        <f>T22/$T$28</f>
        <v>0.20526315789473684</v>
      </c>
    </row>
    <row r="23" spans="1:21" x14ac:dyDescent="0.2">
      <c r="A23" s="135" t="s">
        <v>7</v>
      </c>
      <c r="B23" s="130">
        <f>D23+F23+H23+J23+L23+N23+P23+R23+T23</f>
        <v>4961</v>
      </c>
      <c r="C23" s="131">
        <f t="shared" si="3"/>
        <v>0.14067772579044377</v>
      </c>
      <c r="D23" s="132">
        <v>24</v>
      </c>
      <c r="E23" s="133">
        <f>D23/$D$28</f>
        <v>0.1951219512195122</v>
      </c>
      <c r="F23" s="132">
        <v>432</v>
      </c>
      <c r="G23" s="133">
        <f>F23/$F$28</f>
        <v>0.17280000000000001</v>
      </c>
      <c r="H23" s="132">
        <v>847</v>
      </c>
      <c r="I23" s="133">
        <f>H23/$H$28</f>
        <v>0.16279069767441862</v>
      </c>
      <c r="J23" s="134">
        <v>1419</v>
      </c>
      <c r="K23" s="133">
        <f>J23/$J$28</f>
        <v>0.15063694267515923</v>
      </c>
      <c r="L23" s="134">
        <v>883</v>
      </c>
      <c r="M23" s="133">
        <f>L23/$L$28</f>
        <v>0.13570001536806517</v>
      </c>
      <c r="N23" s="134">
        <v>474</v>
      </c>
      <c r="O23" s="133">
        <f t="shared" si="4"/>
        <v>0.12350182386659718</v>
      </c>
      <c r="P23" s="134">
        <v>519</v>
      </c>
      <c r="Q23" s="133">
        <f>P23/$P$28</f>
        <v>0.12487969201154957</v>
      </c>
      <c r="R23" s="132">
        <v>351</v>
      </c>
      <c r="S23" s="133">
        <f>R23/$R$28</f>
        <v>0.10546875</v>
      </c>
      <c r="T23" s="132">
        <v>12</v>
      </c>
      <c r="U23" s="76">
        <f>T23/$T$28</f>
        <v>6.3157894736842107E-2</v>
      </c>
    </row>
    <row r="24" spans="1:21" x14ac:dyDescent="0.2">
      <c r="A24" s="135" t="s">
        <v>8</v>
      </c>
      <c r="B24" s="130">
        <f>D24+F24+H24+J24+L24+N24+P24+R24+T24</f>
        <v>5823</v>
      </c>
      <c r="C24" s="131">
        <f t="shared" si="3"/>
        <v>0.16512122501063378</v>
      </c>
      <c r="D24" s="132">
        <v>25</v>
      </c>
      <c r="E24" s="133">
        <f>D24/$D$28</f>
        <v>0.2032520325203252</v>
      </c>
      <c r="F24" s="132">
        <v>532</v>
      </c>
      <c r="G24" s="133">
        <f>F24/$F$28</f>
        <v>0.21279999999999999</v>
      </c>
      <c r="H24" s="132">
        <v>895</v>
      </c>
      <c r="I24" s="133">
        <f>H24/$H$28</f>
        <v>0.17201614453200076</v>
      </c>
      <c r="J24" s="134">
        <v>1529</v>
      </c>
      <c r="K24" s="133">
        <f>J24/$J$28</f>
        <v>0.16231422505307855</v>
      </c>
      <c r="L24" s="134">
        <v>1140</v>
      </c>
      <c r="M24" s="133">
        <f>L24/$L$28</f>
        <v>0.17519594283079759</v>
      </c>
      <c r="N24" s="134">
        <v>588</v>
      </c>
      <c r="O24" s="133">
        <f t="shared" si="4"/>
        <v>0.1532047941636269</v>
      </c>
      <c r="P24" s="134">
        <v>607</v>
      </c>
      <c r="Q24" s="133">
        <f>P24/$P$28</f>
        <v>0.14605389797882579</v>
      </c>
      <c r="R24" s="132">
        <v>479</v>
      </c>
      <c r="S24" s="133">
        <f>R24/$R$28</f>
        <v>0.14393028846153846</v>
      </c>
      <c r="T24" s="132">
        <v>28</v>
      </c>
      <c r="U24" s="76">
        <f>T24/$T$28</f>
        <v>0.14736842105263157</v>
      </c>
    </row>
    <row r="25" spans="1:21" ht="13.5" thickBot="1" x14ac:dyDescent="0.25">
      <c r="A25" s="135" t="s">
        <v>9</v>
      </c>
      <c r="B25" s="130">
        <f>D25+F25+H25+J25+L25+N25+P25+R25+T25</f>
        <v>11700</v>
      </c>
      <c r="C25" s="131">
        <f t="shared" si="3"/>
        <v>0.3317737133134836</v>
      </c>
      <c r="D25" s="132">
        <v>3</v>
      </c>
      <c r="E25" s="133">
        <f>D25/$D$28</f>
        <v>2.4390243902439025E-2</v>
      </c>
      <c r="F25" s="132">
        <v>439</v>
      </c>
      <c r="G25" s="133">
        <f>F25/$F$28</f>
        <v>0.17560000000000001</v>
      </c>
      <c r="H25" s="132">
        <v>1122</v>
      </c>
      <c r="I25" s="133">
        <f>H25/$H$28</f>
        <v>0.21564482029598309</v>
      </c>
      <c r="J25" s="134">
        <v>2486</v>
      </c>
      <c r="K25" s="133">
        <f>J25/$J$28</f>
        <v>0.26390658174097664</v>
      </c>
      <c r="L25" s="134">
        <v>2236</v>
      </c>
      <c r="M25" s="133">
        <f>L25/$L$28</f>
        <v>0.34362993699093286</v>
      </c>
      <c r="N25" s="134">
        <v>1578</v>
      </c>
      <c r="O25" s="133">
        <f t="shared" si="4"/>
        <v>0.41115164147993749</v>
      </c>
      <c r="P25" s="134">
        <v>1955</v>
      </c>
      <c r="Q25" s="133">
        <f>P25/$P$28</f>
        <v>0.47040423484119348</v>
      </c>
      <c r="R25" s="132">
        <v>1779</v>
      </c>
      <c r="S25" s="133">
        <f>R25/$R$28</f>
        <v>0.53455528846153844</v>
      </c>
      <c r="T25" s="132">
        <v>102</v>
      </c>
      <c r="U25" s="126">
        <f>T25/$T$28</f>
        <v>0.5368421052631579</v>
      </c>
    </row>
    <row r="26" spans="1:21" ht="13.5" thickBot="1" x14ac:dyDescent="0.25">
      <c r="A26" s="136" t="s">
        <v>21</v>
      </c>
      <c r="B26" s="127">
        <f>SUM(B24:B25)</f>
        <v>17523</v>
      </c>
      <c r="C26" s="128">
        <f>B26/B28</f>
        <v>0.49689493832411741</v>
      </c>
      <c r="D26" s="127">
        <f>SUM(D24:D25)</f>
        <v>28</v>
      </c>
      <c r="E26" s="129">
        <f>D26/D28</f>
        <v>0.22764227642276422</v>
      </c>
      <c r="F26" s="127">
        <f>SUM(F24:F25)</f>
        <v>971</v>
      </c>
      <c r="G26" s="129">
        <f>F26/F28</f>
        <v>0.38840000000000002</v>
      </c>
      <c r="H26" s="127">
        <f>SUM(H24:H25)</f>
        <v>2017</v>
      </c>
      <c r="I26" s="129">
        <f>H26/H28</f>
        <v>0.38766096482798384</v>
      </c>
      <c r="J26" s="127">
        <f>SUM(J24:J25)</f>
        <v>4015</v>
      </c>
      <c r="K26" s="129">
        <f>J26/J28</f>
        <v>0.42622080679405522</v>
      </c>
      <c r="L26" s="127">
        <f>SUM(L24:L25)</f>
        <v>3376</v>
      </c>
      <c r="M26" s="129">
        <f>L26/L28</f>
        <v>0.51882587982173045</v>
      </c>
      <c r="N26" s="127">
        <f>SUM(N24:N25)</f>
        <v>2166</v>
      </c>
      <c r="O26" s="129">
        <f>N26/N28</f>
        <v>0.5643564356435643</v>
      </c>
      <c r="P26" s="127">
        <f>SUM(P24:P25)</f>
        <v>2562</v>
      </c>
      <c r="Q26" s="129">
        <f>P26/P28</f>
        <v>0.61645813282001927</v>
      </c>
      <c r="R26" s="127">
        <f>SUM(R24:R25)</f>
        <v>2258</v>
      </c>
      <c r="S26" s="129">
        <f>R26/R28</f>
        <v>0.67848557692307687</v>
      </c>
      <c r="T26" s="127">
        <f>SUM(T24:T25)</f>
        <v>130</v>
      </c>
      <c r="U26" s="55">
        <f>T26/T28</f>
        <v>0.68421052631578949</v>
      </c>
    </row>
    <row r="27" spans="1:21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35265</v>
      </c>
      <c r="C28" s="42">
        <f t="shared" si="3"/>
        <v>1</v>
      </c>
      <c r="D28" s="46">
        <f>SUM(D21:D25)</f>
        <v>123</v>
      </c>
      <c r="E28" s="42">
        <f>D28/$D$28</f>
        <v>1</v>
      </c>
      <c r="F28" s="43">
        <f>SUM(F21:F25)</f>
        <v>2500</v>
      </c>
      <c r="G28" s="42">
        <f>F28/$F$28</f>
        <v>1</v>
      </c>
      <c r="H28" s="43">
        <f>SUM(H21:H25)</f>
        <v>5203</v>
      </c>
      <c r="I28" s="42">
        <f>H28/$H$28</f>
        <v>1</v>
      </c>
      <c r="J28" s="43">
        <f>SUM(J21:J25)</f>
        <v>9420</v>
      </c>
      <c r="K28" s="42">
        <f>J28/$J$28</f>
        <v>1</v>
      </c>
      <c r="L28" s="43">
        <f>SUM(L21:L25)</f>
        <v>6507</v>
      </c>
      <c r="M28" s="42">
        <f>L28/$L$28</f>
        <v>1</v>
      </c>
      <c r="N28" s="46">
        <f>SUM(N21:N25)</f>
        <v>3838</v>
      </c>
      <c r="O28" s="42">
        <f t="shared" si="4"/>
        <v>1</v>
      </c>
      <c r="P28" s="44">
        <f>SUM(P21:P25)</f>
        <v>4156</v>
      </c>
      <c r="Q28" s="42">
        <f>P28/$P$28</f>
        <v>1</v>
      </c>
      <c r="R28" s="43">
        <f>SUM(R21:R25)</f>
        <v>3328</v>
      </c>
      <c r="S28" s="42">
        <f>R28/$R$28</f>
        <v>1</v>
      </c>
      <c r="T28" s="43">
        <f>SUM(T21:T25)</f>
        <v>190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  <row r="35" spans="10:10" x14ac:dyDescent="0.2">
      <c r="J35" s="35"/>
    </row>
  </sheetData>
  <mergeCells count="15">
    <mergeCell ref="J3:K3"/>
    <mergeCell ref="B18:C18"/>
    <mergeCell ref="D18:E18"/>
    <mergeCell ref="F18:G18"/>
    <mergeCell ref="H18:I18"/>
    <mergeCell ref="J18:K18"/>
    <mergeCell ref="B3:C3"/>
    <mergeCell ref="D3:E3"/>
    <mergeCell ref="F3:G3"/>
    <mergeCell ref="H3:I3"/>
    <mergeCell ref="T18:U18"/>
    <mergeCell ref="L18:M18"/>
    <mergeCell ref="N18:O18"/>
    <mergeCell ref="P18:Q18"/>
    <mergeCell ref="R18:S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7" zoomScaleNormal="97" workbookViewId="0">
      <selection activeCell="Y11" sqref="Y11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9" width="6.140625" customWidth="1"/>
    <col min="10" max="10" width="6.42578125" customWidth="1"/>
    <col min="11" max="21" width="6.140625" customWidth="1"/>
  </cols>
  <sheetData>
    <row r="1" spans="1:14" x14ac:dyDescent="0.2">
      <c r="A1" s="1" t="s">
        <v>41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113" t="s">
        <v>3</v>
      </c>
      <c r="M3" s="114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2"/>
      <c r="L5" s="2"/>
      <c r="M5" s="2"/>
      <c r="N5" s="15"/>
    </row>
    <row r="6" spans="1:14" x14ac:dyDescent="0.2">
      <c r="A6" s="149" t="s">
        <v>5</v>
      </c>
      <c r="B6" s="130">
        <f>D6+F6+H6+J6+L6</f>
        <v>1767</v>
      </c>
      <c r="C6" s="131">
        <f>B6/$B$12</f>
        <v>4.893110323438192E-2</v>
      </c>
      <c r="D6" s="137">
        <v>614</v>
      </c>
      <c r="E6" s="121">
        <f>D6/$D$12</f>
        <v>4.7979995311401111E-2</v>
      </c>
      <c r="F6" s="137">
        <v>314</v>
      </c>
      <c r="G6" s="121">
        <f>F6/$F$12</f>
        <v>4.8924898722343409E-2</v>
      </c>
      <c r="H6" s="137">
        <v>81</v>
      </c>
      <c r="I6" s="122">
        <f>H6/$H$12</f>
        <v>6.964746345657781E-2</v>
      </c>
      <c r="J6" s="137">
        <v>518</v>
      </c>
      <c r="K6" s="123">
        <f>J6/$J$12</f>
        <v>4.5012165450121655E-2</v>
      </c>
      <c r="L6" s="137">
        <v>240</v>
      </c>
      <c r="M6" s="150">
        <f>L6/$L$12</f>
        <v>5.6791292001893041E-2</v>
      </c>
      <c r="N6" s="15"/>
    </row>
    <row r="7" spans="1:14" x14ac:dyDescent="0.2">
      <c r="A7" s="149" t="s">
        <v>6</v>
      </c>
      <c r="B7" s="130">
        <f>D7+F7+H7+J7+L7</f>
        <v>12341</v>
      </c>
      <c r="C7" s="131">
        <f>B7/$B$12</f>
        <v>0.34174235711120959</v>
      </c>
      <c r="D7" s="137">
        <v>4441</v>
      </c>
      <c r="E7" s="121">
        <f>D7/$D$12</f>
        <v>0.34703446120184417</v>
      </c>
      <c r="F7" s="137">
        <v>1913</v>
      </c>
      <c r="G7" s="121">
        <f>F7/$F$12</f>
        <v>0.29806793393580555</v>
      </c>
      <c r="H7" s="137">
        <v>533</v>
      </c>
      <c r="I7" s="121">
        <f t="shared" ref="I7:I10" si="0">H7/$H$12</f>
        <v>0.45829750644883921</v>
      </c>
      <c r="J7" s="137">
        <v>4076</v>
      </c>
      <c r="K7" s="121">
        <f t="shared" ref="K7:K10" si="1">J7/$J$12</f>
        <v>0.35418839068474106</v>
      </c>
      <c r="L7" s="137">
        <v>1378</v>
      </c>
      <c r="M7" s="150">
        <f t="shared" ref="M7:M10" si="2">L7/$L$12</f>
        <v>0.32607666824420256</v>
      </c>
      <c r="N7" s="15"/>
    </row>
    <row r="8" spans="1:14" x14ac:dyDescent="0.2">
      <c r="A8" s="149" t="s">
        <v>7</v>
      </c>
      <c r="B8" s="130">
        <f>D8+F8+H8+J8+L8</f>
        <v>4569</v>
      </c>
      <c r="C8" s="131">
        <f>B8/$B$12</f>
        <v>0.12652303943287549</v>
      </c>
      <c r="D8" s="137">
        <v>1528</v>
      </c>
      <c r="E8" s="121">
        <f>D8/$D$12</f>
        <v>0.11940298507462686</v>
      </c>
      <c r="F8" s="137">
        <v>723</v>
      </c>
      <c r="G8" s="121">
        <f>F8/$F$12</f>
        <v>0.11265191648488626</v>
      </c>
      <c r="H8" s="137">
        <v>128</v>
      </c>
      <c r="I8" s="121">
        <f t="shared" si="0"/>
        <v>0.11006018916595013</v>
      </c>
      <c r="J8" s="137">
        <v>1633</v>
      </c>
      <c r="K8" s="121">
        <f t="shared" si="1"/>
        <v>0.14190128606187</v>
      </c>
      <c r="L8" s="137">
        <v>557</v>
      </c>
      <c r="M8" s="150">
        <f t="shared" si="2"/>
        <v>0.13180312352106011</v>
      </c>
      <c r="N8" s="15"/>
    </row>
    <row r="9" spans="1:14" x14ac:dyDescent="0.2">
      <c r="A9" s="149" t="s">
        <v>8</v>
      </c>
      <c r="B9" s="130">
        <f>D9+F9+H9+J9+L9</f>
        <v>5807</v>
      </c>
      <c r="C9" s="131">
        <f>B9/$B$12</f>
        <v>0.16080527248560036</v>
      </c>
      <c r="D9" s="137">
        <v>1962</v>
      </c>
      <c r="E9" s="121">
        <f>D9/$D$12</f>
        <v>0.15331718371493319</v>
      </c>
      <c r="F9" s="137">
        <v>1062</v>
      </c>
      <c r="G9" s="121">
        <f>F9/$F$12</f>
        <v>0.16547210969149267</v>
      </c>
      <c r="H9" s="137">
        <v>139</v>
      </c>
      <c r="I9" s="121">
        <f t="shared" si="0"/>
        <v>0.11951848667239896</v>
      </c>
      <c r="J9" s="137">
        <v>1804</v>
      </c>
      <c r="K9" s="121">
        <f t="shared" si="1"/>
        <v>0.156760514424748</v>
      </c>
      <c r="L9" s="137">
        <v>840</v>
      </c>
      <c r="M9" s="150">
        <f t="shared" si="2"/>
        <v>0.19876952200662565</v>
      </c>
      <c r="N9" s="15"/>
    </row>
    <row r="10" spans="1:14" x14ac:dyDescent="0.2">
      <c r="A10" s="149" t="s">
        <v>9</v>
      </c>
      <c r="B10" s="130">
        <f>D10+F10+H10+J10+L10</f>
        <v>11628</v>
      </c>
      <c r="C10" s="131">
        <f>B10/$B$12</f>
        <v>0.32199822773593267</v>
      </c>
      <c r="D10" s="137">
        <v>4252</v>
      </c>
      <c r="E10" s="121">
        <f>D10/$D$12</f>
        <v>0.33226537469719464</v>
      </c>
      <c r="F10" s="137">
        <v>2406</v>
      </c>
      <c r="G10" s="121">
        <f>F10/$F$12</f>
        <v>0.37488314116547211</v>
      </c>
      <c r="H10" s="137">
        <v>282</v>
      </c>
      <c r="I10" s="121">
        <f t="shared" si="0"/>
        <v>0.24247635425623387</v>
      </c>
      <c r="J10" s="137">
        <v>3477</v>
      </c>
      <c r="K10" s="121">
        <f t="shared" si="1"/>
        <v>0.30213764337851928</v>
      </c>
      <c r="L10" s="137">
        <v>1211</v>
      </c>
      <c r="M10" s="150">
        <f t="shared" si="2"/>
        <v>0.28655939422621862</v>
      </c>
      <c r="N10" s="15"/>
    </row>
    <row r="11" spans="1:14" ht="13.5" thickBot="1" x14ac:dyDescent="0.25">
      <c r="A11" s="7"/>
      <c r="B11" s="10"/>
      <c r="C11" s="11"/>
      <c r="D11" s="119"/>
      <c r="E11" s="14"/>
      <c r="F11" s="120"/>
      <c r="G11" s="14"/>
      <c r="H11" s="10"/>
      <c r="I11" s="14"/>
      <c r="J11" s="10"/>
      <c r="K11" s="140"/>
      <c r="L11" s="84"/>
      <c r="M11" s="14">
        <f t="shared" ref="M11:M12" si="3">L11/$L$12</f>
        <v>0</v>
      </c>
      <c r="N11" s="23"/>
    </row>
    <row r="12" spans="1:14" ht="13.5" thickBot="1" x14ac:dyDescent="0.25">
      <c r="A12" s="5" t="s">
        <v>10</v>
      </c>
      <c r="B12" s="41">
        <f>SUM(B6:B11)</f>
        <v>36112</v>
      </c>
      <c r="C12" s="42">
        <f>B12/$B$12</f>
        <v>1</v>
      </c>
      <c r="D12" s="44">
        <f>SUM(D6:D10)</f>
        <v>12797</v>
      </c>
      <c r="E12" s="42">
        <f>D12/$D$12</f>
        <v>1</v>
      </c>
      <c r="F12" s="44">
        <f>SUM(F6:F10)</f>
        <v>6418</v>
      </c>
      <c r="G12" s="42">
        <f>F12/$F$12</f>
        <v>1</v>
      </c>
      <c r="H12" s="44">
        <f>SUM(H6:H10)</f>
        <v>1163</v>
      </c>
      <c r="I12" s="42">
        <f t="shared" ref="I12" si="4">H12/$H$12</f>
        <v>1</v>
      </c>
      <c r="J12" s="44">
        <f>SUM(J6:J10)</f>
        <v>11508</v>
      </c>
      <c r="K12" s="72">
        <f t="shared" ref="K12" si="5">J12/$J$12</f>
        <v>1</v>
      </c>
      <c r="L12" s="43">
        <f>SUM(L6:L10)</f>
        <v>4226</v>
      </c>
      <c r="M12" s="42">
        <f t="shared" si="3"/>
        <v>1</v>
      </c>
    </row>
    <row r="16" spans="1:14" x14ac:dyDescent="0.2">
      <c r="A16" s="1" t="s">
        <v>40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8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135" t="s">
        <v>5</v>
      </c>
      <c r="B21" s="130">
        <f>D21+F21+H21+J21+L21+N21+P21+R21+T21</f>
        <v>1767</v>
      </c>
      <c r="C21" s="131">
        <f>B21/$B$28</f>
        <v>4.893110323438192E-2</v>
      </c>
      <c r="D21" s="132">
        <v>18</v>
      </c>
      <c r="E21" s="133">
        <f>D21/$D$28</f>
        <v>0.13953488372093023</v>
      </c>
      <c r="F21" s="132">
        <v>265</v>
      </c>
      <c r="G21" s="133">
        <f>F21/$F$28</f>
        <v>0.10371819960861056</v>
      </c>
      <c r="H21" s="132">
        <v>352</v>
      </c>
      <c r="I21" s="133">
        <f>H21/$H$28</f>
        <v>6.5342491182476328E-2</v>
      </c>
      <c r="J21" s="134">
        <v>507</v>
      </c>
      <c r="K21" s="133">
        <f>J21/$J$28</f>
        <v>5.1555826723611961E-2</v>
      </c>
      <c r="L21" s="134">
        <v>280</v>
      </c>
      <c r="M21" s="133">
        <f>L21/$L$28</f>
        <v>4.2225908611069222E-2</v>
      </c>
      <c r="N21" s="134">
        <v>147</v>
      </c>
      <c r="O21" s="133">
        <f>N21/$N$28</f>
        <v>3.7779491133384732E-2</v>
      </c>
      <c r="P21" s="134">
        <v>114</v>
      </c>
      <c r="Q21" s="133">
        <f>P21/$P$28</f>
        <v>2.7123483226266953E-2</v>
      </c>
      <c r="R21" s="132">
        <v>75</v>
      </c>
      <c r="S21" s="133">
        <f>R21/$R$28</f>
        <v>2.2741055184960581E-2</v>
      </c>
      <c r="T21" s="132">
        <v>9</v>
      </c>
      <c r="U21" s="58">
        <f>T21/$T$28</f>
        <v>4.8913043478260872E-2</v>
      </c>
    </row>
    <row r="22" spans="1:21" x14ac:dyDescent="0.2">
      <c r="A22" s="135" t="s">
        <v>6</v>
      </c>
      <c r="B22" s="130">
        <f>D22+F22+H22+J22+L22+N22+P22+R22+T22</f>
        <v>12341</v>
      </c>
      <c r="C22" s="131">
        <f t="shared" ref="C22:C28" si="6">B22/$B$28</f>
        <v>0.34174235711120959</v>
      </c>
      <c r="D22" s="132">
        <v>60</v>
      </c>
      <c r="E22" s="133">
        <f>D22/$D$28</f>
        <v>0.46511627906976744</v>
      </c>
      <c r="F22" s="132">
        <v>1053</v>
      </c>
      <c r="G22" s="133">
        <f>F22/$F$28</f>
        <v>0.412133072407045</v>
      </c>
      <c r="H22" s="132">
        <v>2246</v>
      </c>
      <c r="I22" s="133">
        <f>H22/$H$28</f>
        <v>0.41692964544273248</v>
      </c>
      <c r="J22" s="134">
        <v>3943</v>
      </c>
      <c r="K22" s="133">
        <f>J22/$J$28</f>
        <v>0.40095586739882044</v>
      </c>
      <c r="L22" s="134">
        <v>2170</v>
      </c>
      <c r="M22" s="133">
        <f>L22/$L$28</f>
        <v>0.32725079173578647</v>
      </c>
      <c r="N22" s="134">
        <v>1151</v>
      </c>
      <c r="O22" s="133">
        <f t="shared" ref="O22:O28" si="7">N22/$N$28</f>
        <v>0.29581084554099202</v>
      </c>
      <c r="P22" s="134">
        <v>1049</v>
      </c>
      <c r="Q22" s="133">
        <f>P22/$P$28</f>
        <v>0.24958363073994766</v>
      </c>
      <c r="R22" s="132">
        <v>635</v>
      </c>
      <c r="S22" s="133">
        <f>R22/$R$28</f>
        <v>0.19254093389933294</v>
      </c>
      <c r="T22" s="132">
        <v>34</v>
      </c>
      <c r="U22" s="76">
        <f>T22/$T$28</f>
        <v>0.18478260869565216</v>
      </c>
    </row>
    <row r="23" spans="1:21" x14ac:dyDescent="0.2">
      <c r="A23" s="135" t="s">
        <v>7</v>
      </c>
      <c r="B23" s="130">
        <f>D23+F23+H23+J23+L23+N23+P23+R23+T23</f>
        <v>4569</v>
      </c>
      <c r="C23" s="131">
        <f t="shared" si="6"/>
        <v>0.12652303943287549</v>
      </c>
      <c r="D23" s="132">
        <v>20</v>
      </c>
      <c r="E23" s="133">
        <f>D23/$D$28</f>
        <v>0.15503875968992248</v>
      </c>
      <c r="F23" s="132">
        <v>328</v>
      </c>
      <c r="G23" s="133">
        <f>F23/$F$28</f>
        <v>0.12837573385518591</v>
      </c>
      <c r="H23" s="132">
        <v>777</v>
      </c>
      <c r="I23" s="133">
        <f>H23/$H$28</f>
        <v>0.14423612400222757</v>
      </c>
      <c r="J23" s="134">
        <v>1332</v>
      </c>
      <c r="K23" s="133">
        <f>J23/$J$28</f>
        <v>0.13544844417327639</v>
      </c>
      <c r="L23" s="134">
        <v>845</v>
      </c>
      <c r="M23" s="133">
        <f>L23/$L$28</f>
        <v>0.12743175991554817</v>
      </c>
      <c r="N23" s="134">
        <v>438</v>
      </c>
      <c r="O23" s="133">
        <f t="shared" si="7"/>
        <v>0.1125674633770239</v>
      </c>
      <c r="P23" s="134">
        <v>478</v>
      </c>
      <c r="Q23" s="133">
        <f>P23/$P$28</f>
        <v>0.11372828931715441</v>
      </c>
      <c r="R23" s="132">
        <v>329</v>
      </c>
      <c r="S23" s="133">
        <f>R23/$R$28</f>
        <v>9.975742874469376E-2</v>
      </c>
      <c r="T23" s="132">
        <v>22</v>
      </c>
      <c r="U23" s="76">
        <f>T23/$T$28</f>
        <v>0.11956521739130435</v>
      </c>
    </row>
    <row r="24" spans="1:21" x14ac:dyDescent="0.2">
      <c r="A24" s="135" t="s">
        <v>8</v>
      </c>
      <c r="B24" s="130">
        <f>D24+F24+H24+J24+L24+N24+P24+R24+T24</f>
        <v>5807</v>
      </c>
      <c r="C24" s="131">
        <f t="shared" si="6"/>
        <v>0.16080527248560036</v>
      </c>
      <c r="D24" s="132">
        <v>26</v>
      </c>
      <c r="E24" s="133">
        <f>D24/$D$28</f>
        <v>0.20155038759689922</v>
      </c>
      <c r="F24" s="132">
        <v>442</v>
      </c>
      <c r="G24" s="133">
        <f>F24/$F$28</f>
        <v>0.17299412915851273</v>
      </c>
      <c r="H24" s="132">
        <v>874</v>
      </c>
      <c r="I24" s="133">
        <f>H24/$H$28</f>
        <v>0.16224243549285317</v>
      </c>
      <c r="J24" s="134">
        <v>1585</v>
      </c>
      <c r="K24" s="133">
        <f>J24/$J$28</f>
        <v>0.16117551352450682</v>
      </c>
      <c r="L24" s="134">
        <v>1122</v>
      </c>
      <c r="M24" s="133">
        <f>L24/$L$28</f>
        <v>0.1692052480772131</v>
      </c>
      <c r="N24" s="134">
        <v>614</v>
      </c>
      <c r="O24" s="133">
        <f t="shared" si="7"/>
        <v>0.15780005140066822</v>
      </c>
      <c r="P24" s="134">
        <v>611</v>
      </c>
      <c r="Q24" s="133">
        <f>P24/$P$28</f>
        <v>0.14537235308113253</v>
      </c>
      <c r="R24" s="132">
        <v>511</v>
      </c>
      <c r="S24" s="133">
        <f>R24/$R$28</f>
        <v>0.15494238932686477</v>
      </c>
      <c r="T24" s="132">
        <v>22</v>
      </c>
      <c r="U24" s="76">
        <f>T24/$T$28</f>
        <v>0.11956521739130435</v>
      </c>
    </row>
    <row r="25" spans="1:21" ht="13.5" thickBot="1" x14ac:dyDescent="0.25">
      <c r="A25" s="135" t="s">
        <v>9</v>
      </c>
      <c r="B25" s="130">
        <f>D25+F25+H25+J25+L25+N25+P25+R25+T25</f>
        <v>11628</v>
      </c>
      <c r="C25" s="131">
        <f t="shared" si="6"/>
        <v>0.32199822773593267</v>
      </c>
      <c r="D25" s="132">
        <v>5</v>
      </c>
      <c r="E25" s="133">
        <f>D25/$D$28</f>
        <v>3.875968992248062E-2</v>
      </c>
      <c r="F25" s="132">
        <v>467</v>
      </c>
      <c r="G25" s="133">
        <f>F25/$F$28</f>
        <v>0.1827788649706458</v>
      </c>
      <c r="H25" s="132">
        <v>1138</v>
      </c>
      <c r="I25" s="133">
        <f>H25/$H$28</f>
        <v>0.21124930387971042</v>
      </c>
      <c r="J25" s="134">
        <v>2467</v>
      </c>
      <c r="K25" s="133">
        <f>J25/$J$28</f>
        <v>0.25086434817978442</v>
      </c>
      <c r="L25" s="134">
        <v>2214</v>
      </c>
      <c r="M25" s="133">
        <f>L25/$L$28</f>
        <v>0.33388629166038303</v>
      </c>
      <c r="N25" s="134">
        <v>1541</v>
      </c>
      <c r="O25" s="133">
        <f t="shared" si="7"/>
        <v>0.39604214854793113</v>
      </c>
      <c r="P25" s="134">
        <v>1951</v>
      </c>
      <c r="Q25" s="133">
        <f>P25/$P$28</f>
        <v>0.46419224363549844</v>
      </c>
      <c r="R25" s="132">
        <v>1748</v>
      </c>
      <c r="S25" s="133">
        <f>R25/$R$28</f>
        <v>0.53001819284414797</v>
      </c>
      <c r="T25" s="132">
        <v>97</v>
      </c>
      <c r="U25" s="126">
        <f>T25/$T$28</f>
        <v>0.52717391304347827</v>
      </c>
    </row>
    <row r="26" spans="1:21" ht="13.5" thickBot="1" x14ac:dyDescent="0.25">
      <c r="A26" s="136" t="s">
        <v>21</v>
      </c>
      <c r="B26" s="127">
        <f>SUM(B24:B25)</f>
        <v>17435</v>
      </c>
      <c r="C26" s="128">
        <f>B26/B28</f>
        <v>0.48280350022153301</v>
      </c>
      <c r="D26" s="127">
        <f>SUM(D24:D25)</f>
        <v>31</v>
      </c>
      <c r="E26" s="129">
        <f>D26/D28</f>
        <v>0.24031007751937986</v>
      </c>
      <c r="F26" s="127">
        <f>SUM(F24:F25)</f>
        <v>909</v>
      </c>
      <c r="G26" s="129">
        <f>F26/F28</f>
        <v>0.35577299412915853</v>
      </c>
      <c r="H26" s="127">
        <f>SUM(H24:H25)</f>
        <v>2012</v>
      </c>
      <c r="I26" s="129">
        <f>H26/H28</f>
        <v>0.37349173937256358</v>
      </c>
      <c r="J26" s="127">
        <f>SUM(J24:J25)</f>
        <v>4052</v>
      </c>
      <c r="K26" s="129">
        <f>J26/J28</f>
        <v>0.41203986170429124</v>
      </c>
      <c r="L26" s="127">
        <f>SUM(L24:L25)</f>
        <v>3336</v>
      </c>
      <c r="M26" s="129">
        <f>L26/L28</f>
        <v>0.50309153973759613</v>
      </c>
      <c r="N26" s="127">
        <f>SUM(N24:N25)</f>
        <v>2155</v>
      </c>
      <c r="O26" s="129">
        <f>N26/N28</f>
        <v>0.55384219994859929</v>
      </c>
      <c r="P26" s="127">
        <f>SUM(P24:P25)</f>
        <v>2562</v>
      </c>
      <c r="Q26" s="129">
        <f>P26/P28</f>
        <v>0.60956459671663099</v>
      </c>
      <c r="R26" s="127">
        <f>SUM(R24:R25)</f>
        <v>2259</v>
      </c>
      <c r="S26" s="129">
        <f>R26/R28</f>
        <v>0.68496058217101274</v>
      </c>
      <c r="T26" s="127">
        <f>SUM(T24:T25)</f>
        <v>119</v>
      </c>
      <c r="U26" s="55">
        <f>T26/T28</f>
        <v>0.64673913043478259</v>
      </c>
    </row>
    <row r="27" spans="1:21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36112</v>
      </c>
      <c r="C28" s="42">
        <f t="shared" si="6"/>
        <v>1</v>
      </c>
      <c r="D28" s="46">
        <f>SUM(D21:D25)</f>
        <v>129</v>
      </c>
      <c r="E28" s="42">
        <f>D28/$D$28</f>
        <v>1</v>
      </c>
      <c r="F28" s="43">
        <f>SUM(F21:F25)</f>
        <v>2555</v>
      </c>
      <c r="G28" s="42">
        <f>F28/$F$28</f>
        <v>1</v>
      </c>
      <c r="H28" s="43">
        <f>SUM(H21:H25)</f>
        <v>5387</v>
      </c>
      <c r="I28" s="42">
        <f>H28/$H$28</f>
        <v>1</v>
      </c>
      <c r="J28" s="43">
        <f>SUM(J21:J25)</f>
        <v>9834</v>
      </c>
      <c r="K28" s="42">
        <f>J28/$J$28</f>
        <v>1</v>
      </c>
      <c r="L28" s="43">
        <f>SUM(L21:L25)</f>
        <v>6631</v>
      </c>
      <c r="M28" s="42">
        <f>L28/$L$28</f>
        <v>1</v>
      </c>
      <c r="N28" s="46">
        <f>SUM(N21:N25)</f>
        <v>3891</v>
      </c>
      <c r="O28" s="42">
        <f t="shared" si="7"/>
        <v>1</v>
      </c>
      <c r="P28" s="44">
        <f>SUM(P21:P25)</f>
        <v>4203</v>
      </c>
      <c r="Q28" s="42">
        <f>P28/$P$28</f>
        <v>1</v>
      </c>
      <c r="R28" s="43">
        <f>SUM(R21:R25)</f>
        <v>3298</v>
      </c>
      <c r="S28" s="42">
        <f>R28/$R$28</f>
        <v>1</v>
      </c>
      <c r="T28" s="43">
        <f>SUM(T21:T25)</f>
        <v>184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J3:K3"/>
    <mergeCell ref="B18:C18"/>
    <mergeCell ref="D18:E18"/>
    <mergeCell ref="H18:I18"/>
    <mergeCell ref="J18:K18"/>
    <mergeCell ref="B3:C3"/>
    <mergeCell ref="D3:E3"/>
    <mergeCell ref="F3:G3"/>
    <mergeCell ref="H3:I3"/>
    <mergeCell ref="F18:G18"/>
    <mergeCell ref="P18:Q18"/>
    <mergeCell ref="R18:S18"/>
    <mergeCell ref="T18:U18"/>
    <mergeCell ref="L18:M18"/>
    <mergeCell ref="N18:O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A2" sqref="A2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6.42578125" customWidth="1"/>
    <col min="5" max="5" width="6.140625" customWidth="1"/>
    <col min="6" max="6" width="6.5703125" bestFit="1" customWidth="1"/>
    <col min="7" max="9" width="6.140625" customWidth="1"/>
    <col min="10" max="10" width="6.42578125" customWidth="1"/>
    <col min="11" max="21" width="6.140625" customWidth="1"/>
  </cols>
  <sheetData>
    <row r="1" spans="1:14" x14ac:dyDescent="0.2">
      <c r="A1" s="1" t="s">
        <v>43</v>
      </c>
    </row>
    <row r="2" spans="1:14" ht="13.5" thickBot="1" x14ac:dyDescent="0.25">
      <c r="A2" s="1" t="s">
        <v>31</v>
      </c>
    </row>
    <row r="3" spans="1:14" ht="13.5" thickBot="1" x14ac:dyDescent="0.25">
      <c r="A3" s="88"/>
      <c r="B3" s="154" t="s">
        <v>0</v>
      </c>
      <c r="C3" s="155"/>
      <c r="D3" s="154" t="s">
        <v>1</v>
      </c>
      <c r="E3" s="155"/>
      <c r="F3" s="154" t="s">
        <v>23</v>
      </c>
      <c r="G3" s="155"/>
      <c r="H3" s="154" t="s">
        <v>22</v>
      </c>
      <c r="I3" s="155"/>
      <c r="J3" s="154" t="s">
        <v>2</v>
      </c>
      <c r="K3" s="158"/>
      <c r="L3" s="38" t="s">
        <v>3</v>
      </c>
      <c r="M3" s="39"/>
      <c r="N3" s="4"/>
    </row>
    <row r="4" spans="1:14" ht="13.5" thickBot="1" x14ac:dyDescent="0.25">
      <c r="A4" s="5"/>
      <c r="B4" s="6" t="s">
        <v>20</v>
      </c>
      <c r="C4" s="6" t="s">
        <v>4</v>
      </c>
      <c r="D4" s="6" t="s">
        <v>20</v>
      </c>
      <c r="E4" s="6" t="s">
        <v>4</v>
      </c>
      <c r="F4" s="6" t="s">
        <v>20</v>
      </c>
      <c r="G4" s="6" t="s">
        <v>4</v>
      </c>
      <c r="H4" s="6" t="s">
        <v>20</v>
      </c>
      <c r="I4" s="6" t="s">
        <v>4</v>
      </c>
      <c r="J4" s="6" t="s">
        <v>20</v>
      </c>
      <c r="K4" s="25" t="s">
        <v>4</v>
      </c>
      <c r="L4" s="6" t="s">
        <v>20</v>
      </c>
      <c r="M4" s="6" t="s">
        <v>4</v>
      </c>
      <c r="N4" s="4"/>
    </row>
    <row r="5" spans="1:14" x14ac:dyDescent="0.2">
      <c r="A5" s="7"/>
      <c r="B5" s="2"/>
      <c r="C5" s="2"/>
      <c r="D5" s="8"/>
      <c r="E5" s="2"/>
      <c r="F5" s="48"/>
      <c r="G5" s="2"/>
      <c r="H5" s="9"/>
      <c r="I5" s="2"/>
      <c r="J5" s="9"/>
      <c r="K5" s="8"/>
      <c r="L5" s="2"/>
      <c r="M5" s="2"/>
      <c r="N5" s="15"/>
    </row>
    <row r="6" spans="1:14" x14ac:dyDescent="0.2">
      <c r="A6" s="7" t="s">
        <v>5</v>
      </c>
      <c r="B6" s="10">
        <f>D6+F6+H6+J6+L6</f>
        <v>2348</v>
      </c>
      <c r="C6" s="11">
        <f>B6/$B$12</f>
        <v>6.5612250600793606E-2</v>
      </c>
      <c r="D6" s="137">
        <v>882</v>
      </c>
      <c r="E6" s="56">
        <f>D6/$D$12</f>
        <v>6.8155474847384281E-2</v>
      </c>
      <c r="F6" s="137">
        <v>363</v>
      </c>
      <c r="G6" s="14">
        <f>F6/$F$12</f>
        <v>5.8425881216803477E-2</v>
      </c>
      <c r="H6" s="137">
        <v>66</v>
      </c>
      <c r="I6" s="49">
        <f>H6/$H$12</f>
        <v>5.9566787003610108E-2</v>
      </c>
      <c r="J6" s="137">
        <v>771</v>
      </c>
      <c r="K6" s="66">
        <f>J6/$J$12</f>
        <v>6.7929515418502201E-2</v>
      </c>
      <c r="L6" s="137">
        <v>266</v>
      </c>
      <c r="M6" s="56">
        <f>L6/$L$12</f>
        <v>6.3727839003354103E-2</v>
      </c>
      <c r="N6" s="15"/>
    </row>
    <row r="7" spans="1:14" x14ac:dyDescent="0.2">
      <c r="A7" s="16" t="s">
        <v>6</v>
      </c>
      <c r="B7" s="36">
        <f>D7+F7+H7+J7+L7</f>
        <v>10642</v>
      </c>
      <c r="C7" s="17">
        <f>B7/$B$12</f>
        <v>0.29737886324260882</v>
      </c>
      <c r="D7" s="137">
        <v>3894</v>
      </c>
      <c r="E7" s="13">
        <f>D7/$D$12</f>
        <v>0.30090410323777145</v>
      </c>
      <c r="F7" s="137">
        <v>1676</v>
      </c>
      <c r="G7" s="13">
        <f>F7/$F$12</f>
        <v>0.26975696121036535</v>
      </c>
      <c r="H7" s="137">
        <v>439</v>
      </c>
      <c r="I7" s="13">
        <f t="shared" ref="I7:I12" si="0">H7/$H$12</f>
        <v>0.39620938628158847</v>
      </c>
      <c r="J7" s="137">
        <v>3403</v>
      </c>
      <c r="K7" s="67">
        <f t="shared" ref="K7:K12" si="1">J7/$J$12</f>
        <v>0.29982378854625552</v>
      </c>
      <c r="L7" s="137">
        <v>1230</v>
      </c>
      <c r="M7" s="13">
        <f t="shared" ref="M7:M12" si="2">L7/$L$12</f>
        <v>0.29468136080498325</v>
      </c>
      <c r="N7" s="15"/>
    </row>
    <row r="8" spans="1:14" x14ac:dyDescent="0.2">
      <c r="A8" s="7" t="s">
        <v>7</v>
      </c>
      <c r="B8" s="10">
        <f>D8+F8+H8+J8+L8</f>
        <v>5654</v>
      </c>
      <c r="C8" s="11">
        <f>B8/$B$12</f>
        <v>0.15799474654892975</v>
      </c>
      <c r="D8" s="137">
        <v>2027</v>
      </c>
      <c r="E8" s="13">
        <f>D8/$D$12</f>
        <v>0.15663395409937408</v>
      </c>
      <c r="F8" s="137">
        <v>842</v>
      </c>
      <c r="G8" s="13">
        <f>F8/$F$12</f>
        <v>0.13552229196845325</v>
      </c>
      <c r="H8" s="137">
        <v>200</v>
      </c>
      <c r="I8" s="13">
        <f t="shared" si="0"/>
        <v>0.18050541516245489</v>
      </c>
      <c r="J8" s="137">
        <v>1911</v>
      </c>
      <c r="K8" s="67">
        <f t="shared" si="1"/>
        <v>0.16837004405286343</v>
      </c>
      <c r="L8" s="137">
        <v>674</v>
      </c>
      <c r="M8" s="13">
        <f t="shared" si="2"/>
        <v>0.16147580258744609</v>
      </c>
      <c r="N8" s="15"/>
    </row>
    <row r="9" spans="1:14" x14ac:dyDescent="0.2">
      <c r="A9" s="16" t="s">
        <v>8</v>
      </c>
      <c r="B9" s="36">
        <f>D9+F9+H9+J9+L9</f>
        <v>5541</v>
      </c>
      <c r="C9" s="17">
        <f>B9/$B$12</f>
        <v>0.15483708712904487</v>
      </c>
      <c r="D9" s="137">
        <v>1892</v>
      </c>
      <c r="E9" s="13">
        <f>D9/$D$12</f>
        <v>0.14620199366354997</v>
      </c>
      <c r="F9" s="137">
        <v>965</v>
      </c>
      <c r="G9" s="13">
        <f>F9/$F$12</f>
        <v>0.15531949138902301</v>
      </c>
      <c r="H9" s="137">
        <v>131</v>
      </c>
      <c r="I9" s="13">
        <f t="shared" si="0"/>
        <v>0.11823104693140794</v>
      </c>
      <c r="J9" s="137">
        <v>1791</v>
      </c>
      <c r="K9" s="67">
        <f t="shared" si="1"/>
        <v>0.15779735682819382</v>
      </c>
      <c r="L9" s="137">
        <v>762</v>
      </c>
      <c r="M9" s="13">
        <f t="shared" si="2"/>
        <v>0.18255869669381888</v>
      </c>
      <c r="N9" s="15"/>
    </row>
    <row r="10" spans="1:14" ht="13.5" thickBot="1" x14ac:dyDescent="0.25">
      <c r="A10" s="7" t="s">
        <v>9</v>
      </c>
      <c r="B10" s="10">
        <f>D10+F10+H10+J10+L10</f>
        <v>11601</v>
      </c>
      <c r="C10" s="11">
        <f>B10/$B$12</f>
        <v>0.32417705247862294</v>
      </c>
      <c r="D10" s="137">
        <v>4246</v>
      </c>
      <c r="E10" s="18">
        <f>D10/$D$12</f>
        <v>0.32810447415192023</v>
      </c>
      <c r="F10" s="137">
        <v>2367</v>
      </c>
      <c r="G10" s="18">
        <f>F10/$F$12</f>
        <v>0.38097537421535488</v>
      </c>
      <c r="H10" s="137">
        <v>272</v>
      </c>
      <c r="I10" s="18">
        <f t="shared" si="0"/>
        <v>0.24548736462093862</v>
      </c>
      <c r="J10" s="137">
        <v>3474</v>
      </c>
      <c r="K10" s="68">
        <f t="shared" si="1"/>
        <v>0.30607929515418503</v>
      </c>
      <c r="L10" s="137">
        <v>1242</v>
      </c>
      <c r="M10" s="18">
        <f t="shared" si="2"/>
        <v>0.2975563009103977</v>
      </c>
      <c r="N10" s="15"/>
    </row>
    <row r="11" spans="1:14" ht="13.5" thickBot="1" x14ac:dyDescent="0.25">
      <c r="A11" s="2"/>
      <c r="B11" s="19"/>
      <c r="C11" s="20"/>
      <c r="D11" s="21"/>
      <c r="E11" s="22"/>
      <c r="F11" s="40"/>
      <c r="G11" s="22"/>
      <c r="H11" s="19"/>
      <c r="I11" s="22"/>
      <c r="J11" s="19"/>
      <c r="K11" s="71"/>
      <c r="L11" s="46"/>
      <c r="M11" s="22"/>
      <c r="N11" s="23"/>
    </row>
    <row r="12" spans="1:14" ht="13.5" thickBot="1" x14ac:dyDescent="0.25">
      <c r="A12" s="5" t="s">
        <v>10</v>
      </c>
      <c r="B12" s="41">
        <f>SUM(B6:B11)</f>
        <v>35786</v>
      </c>
      <c r="C12" s="42">
        <f>B12/$B$12</f>
        <v>1</v>
      </c>
      <c r="D12" s="44">
        <f>SUM(D6:D10)</f>
        <v>12941</v>
      </c>
      <c r="E12" s="42">
        <f>D12/$D$12</f>
        <v>1</v>
      </c>
      <c r="F12" s="44">
        <f>SUM(F6:F11)</f>
        <v>6213</v>
      </c>
      <c r="G12" s="42">
        <f>F12/$F$12</f>
        <v>1</v>
      </c>
      <c r="H12" s="44">
        <f>SUM(H6:H10)</f>
        <v>1108</v>
      </c>
      <c r="I12" s="42">
        <f t="shared" si="0"/>
        <v>1</v>
      </c>
      <c r="J12" s="44">
        <f>SUM(J6:J10)</f>
        <v>11350</v>
      </c>
      <c r="K12" s="72">
        <f t="shared" si="1"/>
        <v>1</v>
      </c>
      <c r="L12" s="43">
        <f>SUM(L6:L10)</f>
        <v>4174</v>
      </c>
      <c r="M12" s="42">
        <f t="shared" si="2"/>
        <v>1</v>
      </c>
    </row>
    <row r="16" spans="1:14" x14ac:dyDescent="0.2">
      <c r="A16" s="1" t="s">
        <v>42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8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3"/>
      <c r="G20" s="24"/>
      <c r="H20" s="28"/>
      <c r="I20" s="24"/>
      <c r="J20" s="3"/>
      <c r="K20" s="24"/>
      <c r="L20" s="3"/>
      <c r="M20" s="24"/>
      <c r="N20" s="24"/>
      <c r="O20" s="26"/>
      <c r="P20" s="3"/>
      <c r="Q20" s="24"/>
      <c r="R20" s="3"/>
      <c r="S20" s="24"/>
      <c r="T20" s="59"/>
      <c r="U20" s="57"/>
    </row>
    <row r="21" spans="1:21" x14ac:dyDescent="0.2">
      <c r="A21" s="7" t="s">
        <v>5</v>
      </c>
      <c r="B21" s="10">
        <f>D21+F21+H21+J21+L21+N21+P21+R21+T21</f>
        <v>2348</v>
      </c>
      <c r="C21" s="80">
        <f>B21/$B$28</f>
        <v>6.5612250600793606E-2</v>
      </c>
      <c r="D21" s="101">
        <v>24</v>
      </c>
      <c r="E21" s="45">
        <f>D21/$D$28</f>
        <v>0.18320610687022901</v>
      </c>
      <c r="F21" s="103">
        <v>303</v>
      </c>
      <c r="G21" s="45">
        <f>F21/$F$28</f>
        <v>0.12134561473768522</v>
      </c>
      <c r="H21" s="103">
        <v>433</v>
      </c>
      <c r="I21" s="45">
        <f>H21/$H$28</f>
        <v>8.01703388261433E-2</v>
      </c>
      <c r="J21" s="104">
        <v>690</v>
      </c>
      <c r="K21" s="45">
        <f>J21/$J$28</f>
        <v>6.9915898267301657E-2</v>
      </c>
      <c r="L21" s="104">
        <v>424</v>
      </c>
      <c r="M21" s="45">
        <f>L21/$L$28</f>
        <v>6.4693317058285016E-2</v>
      </c>
      <c r="N21" s="104">
        <v>171</v>
      </c>
      <c r="O21" s="45">
        <f>N21/$N$28</f>
        <v>4.5166402535657686E-2</v>
      </c>
      <c r="P21" s="108">
        <v>178</v>
      </c>
      <c r="Q21" s="45">
        <f>P21/$P$28</f>
        <v>4.3214372420490407E-2</v>
      </c>
      <c r="R21" s="101">
        <v>116</v>
      </c>
      <c r="S21" s="45">
        <f>R21/$R$28</f>
        <v>3.5846724351050678E-2</v>
      </c>
      <c r="T21" s="101">
        <v>9</v>
      </c>
      <c r="U21" s="58">
        <f>T21/$T$28</f>
        <v>4.6632124352331605E-2</v>
      </c>
    </row>
    <row r="22" spans="1:21" x14ac:dyDescent="0.2">
      <c r="A22" s="16" t="s">
        <v>6</v>
      </c>
      <c r="B22" s="36">
        <f>D22+F22+H22+J22+L22+N22+P22+R22+T22</f>
        <v>10642</v>
      </c>
      <c r="C22" s="60">
        <f t="shared" ref="C22:C28" si="3">B22/$B$28</f>
        <v>0.29737886324260882</v>
      </c>
      <c r="D22" s="101">
        <v>61</v>
      </c>
      <c r="E22" s="31">
        <f>D22/$D$28</f>
        <v>0.46564885496183206</v>
      </c>
      <c r="F22" s="101">
        <v>975</v>
      </c>
      <c r="G22" s="31">
        <f>F22/$F$28</f>
        <v>0.3904685622747297</v>
      </c>
      <c r="H22" s="101">
        <v>2068</v>
      </c>
      <c r="I22" s="31">
        <f>H22/$H$28</f>
        <v>0.38289205702647655</v>
      </c>
      <c r="J22" s="104">
        <v>3439</v>
      </c>
      <c r="K22" s="31">
        <f>J22/$J$28</f>
        <v>0.34846489005978315</v>
      </c>
      <c r="L22" s="104">
        <v>1780</v>
      </c>
      <c r="M22" s="31">
        <f>L22/$L$28</f>
        <v>0.27158986878242297</v>
      </c>
      <c r="N22" s="104">
        <v>959</v>
      </c>
      <c r="O22" s="31">
        <f t="shared" ref="O22:O28" si="4">N22/$N$28</f>
        <v>0.25330163761225566</v>
      </c>
      <c r="P22" s="104">
        <v>859</v>
      </c>
      <c r="Q22" s="31">
        <f>P22/$P$28</f>
        <v>0.20854576353483856</v>
      </c>
      <c r="R22" s="101">
        <v>469</v>
      </c>
      <c r="S22" s="45">
        <f>R22/$R$28</f>
        <v>0.14493201483312732</v>
      </c>
      <c r="T22" s="101">
        <v>32</v>
      </c>
      <c r="U22" s="31">
        <f>T22/$T$28</f>
        <v>0.16580310880829016</v>
      </c>
    </row>
    <row r="23" spans="1:21" x14ac:dyDescent="0.2">
      <c r="A23" s="7" t="s">
        <v>7</v>
      </c>
      <c r="B23" s="10">
        <f>D23+F23+H23+J23+L23+N23+P23+R23+T23</f>
        <v>5654</v>
      </c>
      <c r="C23" s="60">
        <f t="shared" si="3"/>
        <v>0.15799474654892975</v>
      </c>
      <c r="D23" s="101">
        <v>14</v>
      </c>
      <c r="E23" s="31">
        <f>D23/$D$28</f>
        <v>0.10687022900763359</v>
      </c>
      <c r="F23" s="101">
        <v>361</v>
      </c>
      <c r="G23" s="31">
        <f>F23/$F$28</f>
        <v>0.144573488185823</v>
      </c>
      <c r="H23" s="101">
        <v>925</v>
      </c>
      <c r="I23" s="31">
        <f>H23/$H$28</f>
        <v>0.17126458063321606</v>
      </c>
      <c r="J23" s="104">
        <v>1737</v>
      </c>
      <c r="K23" s="31">
        <f>J23/$J$28</f>
        <v>0.17600567433377243</v>
      </c>
      <c r="L23" s="104">
        <v>1062</v>
      </c>
      <c r="M23" s="31">
        <f>L23/$L$28</f>
        <v>0.16203844980164786</v>
      </c>
      <c r="N23" s="104">
        <v>560</v>
      </c>
      <c r="O23" s="31">
        <f t="shared" si="4"/>
        <v>0.14791336502905442</v>
      </c>
      <c r="P23" s="104">
        <v>559</v>
      </c>
      <c r="Q23" s="31">
        <f>P23/$P$28</f>
        <v>0.1357125515901918</v>
      </c>
      <c r="R23" s="101">
        <v>408</v>
      </c>
      <c r="S23" s="31">
        <f>R23/$R$28</f>
        <v>0.12608158220024721</v>
      </c>
      <c r="T23" s="101">
        <v>28</v>
      </c>
      <c r="U23" s="31">
        <f>T23/$T$28</f>
        <v>0.14507772020725387</v>
      </c>
    </row>
    <row r="24" spans="1:21" x14ac:dyDescent="0.2">
      <c r="A24" s="16" t="s">
        <v>8</v>
      </c>
      <c r="B24" s="36">
        <f>D24+F24+H24+J24+L24+N24+P24+R24+T24</f>
        <v>5541</v>
      </c>
      <c r="C24" s="60">
        <f t="shared" si="3"/>
        <v>0.15483708712904487</v>
      </c>
      <c r="D24" s="101">
        <v>26</v>
      </c>
      <c r="E24" s="31">
        <f>D24/$D$28</f>
        <v>0.19847328244274809</v>
      </c>
      <c r="F24" s="101">
        <v>414</v>
      </c>
      <c r="G24" s="31">
        <f>F24/$F$28</f>
        <v>0.1657989587505006</v>
      </c>
      <c r="H24" s="101">
        <v>842</v>
      </c>
      <c r="I24" s="31">
        <f>H24/$H$28</f>
        <v>0.15589705610072208</v>
      </c>
      <c r="J24" s="104">
        <v>1546</v>
      </c>
      <c r="K24" s="31">
        <f>J24/$J$28</f>
        <v>0.15665214307427297</v>
      </c>
      <c r="L24" s="104">
        <v>1063</v>
      </c>
      <c r="M24" s="31">
        <f>L24/$L$28</f>
        <v>0.16219102837961549</v>
      </c>
      <c r="N24" s="104">
        <v>554</v>
      </c>
      <c r="O24" s="31">
        <f t="shared" si="4"/>
        <v>0.14632857897517168</v>
      </c>
      <c r="P24" s="108">
        <v>591</v>
      </c>
      <c r="Q24" s="31">
        <f>P24/$P$28</f>
        <v>0.14348142753095411</v>
      </c>
      <c r="R24" s="101">
        <v>483</v>
      </c>
      <c r="S24" s="31">
        <f>R24/$R$28</f>
        <v>0.14925834363411619</v>
      </c>
      <c r="T24" s="101">
        <v>22</v>
      </c>
      <c r="U24" s="31">
        <f>T24/$T$28</f>
        <v>0.11398963730569948</v>
      </c>
    </row>
    <row r="25" spans="1:21" ht="13.5" thickBot="1" x14ac:dyDescent="0.25">
      <c r="A25" s="7" t="s">
        <v>9</v>
      </c>
      <c r="B25" s="10">
        <f>D25+F25+H25+J25+L25+N25+P25+R25+T25</f>
        <v>11601</v>
      </c>
      <c r="C25" s="81">
        <f t="shared" si="3"/>
        <v>0.32417705247862294</v>
      </c>
      <c r="D25" s="102">
        <v>6</v>
      </c>
      <c r="E25" s="50">
        <f>D25/$D$28</f>
        <v>4.5801526717557252E-2</v>
      </c>
      <c r="F25" s="102">
        <v>444</v>
      </c>
      <c r="G25" s="50">
        <f>F25/$F$28</f>
        <v>0.17781337605126152</v>
      </c>
      <c r="H25" s="102">
        <v>1133</v>
      </c>
      <c r="I25" s="50">
        <f>H25/$H$28</f>
        <v>0.20977596741344195</v>
      </c>
      <c r="J25" s="105">
        <v>2457</v>
      </c>
      <c r="K25" s="50">
        <f>J25/$J$28</f>
        <v>0.2489613942648698</v>
      </c>
      <c r="L25" s="106">
        <v>2225</v>
      </c>
      <c r="M25" s="50">
        <f>L25/$L$28</f>
        <v>0.33948733597802866</v>
      </c>
      <c r="N25" s="107">
        <v>1542</v>
      </c>
      <c r="O25" s="50">
        <f t="shared" si="4"/>
        <v>0.40729001584786056</v>
      </c>
      <c r="P25" s="106">
        <v>1932</v>
      </c>
      <c r="Q25" s="50">
        <f>P25/$P$28</f>
        <v>0.46904588492352511</v>
      </c>
      <c r="R25" s="102">
        <v>1760</v>
      </c>
      <c r="S25" s="50">
        <f>R25/$R$28</f>
        <v>0.54388133498145863</v>
      </c>
      <c r="T25" s="109">
        <v>102</v>
      </c>
      <c r="U25" s="50">
        <f>T25/$T$28</f>
        <v>0.52849740932642486</v>
      </c>
    </row>
    <row r="26" spans="1:21" ht="13.5" thickBot="1" x14ac:dyDescent="0.25">
      <c r="A26" s="53" t="s">
        <v>21</v>
      </c>
      <c r="B26" s="54">
        <f>SUM(B24:B25)</f>
        <v>17142</v>
      </c>
      <c r="C26" s="82">
        <f>B26/B28</f>
        <v>0.47901413960766781</v>
      </c>
      <c r="D26" s="54">
        <f>SUM(D24:D25)</f>
        <v>32</v>
      </c>
      <c r="E26" s="55">
        <f>D26/D28</f>
        <v>0.24427480916030533</v>
      </c>
      <c r="F26" s="54">
        <f>SUM(F24:F25)</f>
        <v>858</v>
      </c>
      <c r="G26" s="55">
        <f>F26/F28</f>
        <v>0.34361233480176212</v>
      </c>
      <c r="H26" s="54">
        <f>SUM(H24:H25)</f>
        <v>1975</v>
      </c>
      <c r="I26" s="55">
        <f>H26/H28</f>
        <v>0.36567302351416403</v>
      </c>
      <c r="J26" s="54">
        <f>SUM(J24:J25)</f>
        <v>4003</v>
      </c>
      <c r="K26" s="55">
        <f>J26/J28</f>
        <v>0.40561353733914279</v>
      </c>
      <c r="L26" s="54">
        <f>SUM(L24:L25)</f>
        <v>3288</v>
      </c>
      <c r="M26" s="55">
        <f>L26/L28</f>
        <v>0.50167836435764424</v>
      </c>
      <c r="N26" s="54">
        <f>SUM(N24:N25)</f>
        <v>2096</v>
      </c>
      <c r="O26" s="55">
        <f>N26/N28</f>
        <v>0.55361859482303222</v>
      </c>
      <c r="P26" s="54">
        <f>SUM(P24:P25)</f>
        <v>2523</v>
      </c>
      <c r="Q26" s="55">
        <f>P26/P28</f>
        <v>0.61252731245447922</v>
      </c>
      <c r="R26" s="54">
        <f>SUM(R24:R25)</f>
        <v>2243</v>
      </c>
      <c r="S26" s="55">
        <f>R26/R28</f>
        <v>0.69313967861557479</v>
      </c>
      <c r="T26" s="54">
        <f>SUM(T24:T25)</f>
        <v>124</v>
      </c>
      <c r="U26" s="55">
        <f>T26/T28</f>
        <v>0.6424870466321243</v>
      </c>
    </row>
    <row r="27" spans="1:21" ht="13.5" thickBot="1" x14ac:dyDescent="0.25">
      <c r="A27" s="7"/>
      <c r="B27" s="10"/>
      <c r="C27" s="83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41">
        <f>D28+F28+H28+J28+L28+N28+P28+R28+T28</f>
        <v>35786</v>
      </c>
      <c r="C28" s="85">
        <f t="shared" si="3"/>
        <v>1</v>
      </c>
      <c r="D28" s="46">
        <f>SUM(D21:D25)</f>
        <v>131</v>
      </c>
      <c r="E28" s="42">
        <f>D28/$D$28</f>
        <v>1</v>
      </c>
      <c r="F28" s="43">
        <f>SUM(F21:F25)</f>
        <v>2497</v>
      </c>
      <c r="G28" s="42">
        <f>F28/$F$28</f>
        <v>1</v>
      </c>
      <c r="H28" s="43">
        <f>SUM(H21:H25)</f>
        <v>5401</v>
      </c>
      <c r="I28" s="42">
        <f>H28/$H$28</f>
        <v>1</v>
      </c>
      <c r="J28" s="43">
        <f>SUM(J21:J25)</f>
        <v>9869</v>
      </c>
      <c r="K28" s="42">
        <f>J28/$J$28</f>
        <v>1</v>
      </c>
      <c r="L28" s="43">
        <f>SUM(L21:L25)</f>
        <v>6554</v>
      </c>
      <c r="M28" s="42">
        <f>L28/$L$28</f>
        <v>1</v>
      </c>
      <c r="N28" s="46">
        <f>SUM(N21:N25)</f>
        <v>3786</v>
      </c>
      <c r="O28" s="42">
        <f t="shared" si="4"/>
        <v>1</v>
      </c>
      <c r="P28" s="44">
        <f>SUM(P21:P25)</f>
        <v>4119</v>
      </c>
      <c r="Q28" s="42">
        <f>P28/$P$28</f>
        <v>1</v>
      </c>
      <c r="R28" s="43">
        <f>SUM(R21:R25)</f>
        <v>3236</v>
      </c>
      <c r="S28" s="42">
        <f>R28/$R$28</f>
        <v>1</v>
      </c>
      <c r="T28" s="43">
        <f>SUM(T21:T25)</f>
        <v>193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R18:S18"/>
    <mergeCell ref="T18:U18"/>
    <mergeCell ref="B3:C3"/>
    <mergeCell ref="D3:E3"/>
    <mergeCell ref="F3:G3"/>
    <mergeCell ref="H3:I3"/>
    <mergeCell ref="J3:K3"/>
    <mergeCell ref="B18:C18"/>
    <mergeCell ref="D18:E18"/>
    <mergeCell ref="F18:G18"/>
    <mergeCell ref="P18:Q18"/>
    <mergeCell ref="H18:I18"/>
    <mergeCell ref="J18:K18"/>
    <mergeCell ref="L18:M18"/>
    <mergeCell ref="N18:O18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W11" sqref="W11"/>
    </sheetView>
  </sheetViews>
  <sheetFormatPr defaultRowHeight="12.75" x14ac:dyDescent="0.2"/>
  <cols>
    <col min="1" max="1" width="16.28515625" customWidth="1"/>
    <col min="2" max="2" width="6.85546875" customWidth="1"/>
    <col min="3" max="3" width="6.140625" customWidth="1"/>
    <col min="4" max="4" width="7.140625" bestFit="1" customWidth="1"/>
    <col min="5" max="9" width="6.140625" customWidth="1"/>
    <col min="10" max="10" width="7.5703125" customWidth="1"/>
    <col min="11" max="21" width="6.140625" customWidth="1"/>
  </cols>
  <sheetData>
    <row r="1" spans="1:14" x14ac:dyDescent="0.2">
      <c r="A1" s="1" t="s">
        <v>45</v>
      </c>
    </row>
    <row r="2" spans="1:14" ht="13.5" thickBot="1" x14ac:dyDescent="0.25">
      <c r="A2" s="1" t="s">
        <v>31</v>
      </c>
    </row>
    <row r="3" spans="1:14" ht="13.5" thickBot="1" x14ac:dyDescent="0.25">
      <c r="A3" s="2"/>
      <c r="B3" s="160" t="s">
        <v>0</v>
      </c>
      <c r="C3" s="161"/>
      <c r="D3" s="160" t="s">
        <v>1</v>
      </c>
      <c r="E3" s="161"/>
      <c r="F3" s="160" t="s">
        <v>23</v>
      </c>
      <c r="G3" s="161"/>
      <c r="H3" s="160" t="s">
        <v>22</v>
      </c>
      <c r="I3" s="161"/>
      <c r="J3" s="160" t="s">
        <v>2</v>
      </c>
      <c r="K3" s="162"/>
      <c r="L3" s="115" t="s">
        <v>3</v>
      </c>
      <c r="M3" s="116"/>
      <c r="N3" s="4"/>
    </row>
    <row r="4" spans="1:14" ht="13.5" thickBot="1" x14ac:dyDescent="0.25">
      <c r="A4" s="5"/>
      <c r="B4" s="86" t="s">
        <v>20</v>
      </c>
      <c r="C4" s="86" t="s">
        <v>4</v>
      </c>
      <c r="D4" s="86" t="s">
        <v>20</v>
      </c>
      <c r="E4" s="86" t="s">
        <v>4</v>
      </c>
      <c r="F4" s="86" t="s">
        <v>20</v>
      </c>
      <c r="G4" s="86" t="s">
        <v>4</v>
      </c>
      <c r="H4" s="86" t="s">
        <v>20</v>
      </c>
      <c r="I4" s="86" t="s">
        <v>4</v>
      </c>
      <c r="J4" s="86" t="s">
        <v>20</v>
      </c>
      <c r="K4" s="87" t="s">
        <v>4</v>
      </c>
      <c r="L4" s="86" t="s">
        <v>20</v>
      </c>
      <c r="M4" s="86" t="s">
        <v>4</v>
      </c>
      <c r="N4" s="4"/>
    </row>
    <row r="5" spans="1:14" x14ac:dyDescent="0.2">
      <c r="A5" s="7"/>
      <c r="B5" s="88"/>
      <c r="C5" s="88"/>
      <c r="D5" s="89"/>
      <c r="E5" s="88"/>
      <c r="F5" s="90"/>
      <c r="G5" s="88"/>
      <c r="H5" s="90"/>
      <c r="I5" s="88"/>
      <c r="J5" s="90"/>
      <c r="K5" s="89"/>
      <c r="L5" s="88"/>
      <c r="M5" s="88"/>
      <c r="N5" s="15"/>
    </row>
    <row r="6" spans="1:14" x14ac:dyDescent="0.2">
      <c r="A6" s="149" t="s">
        <v>5</v>
      </c>
      <c r="B6" s="142">
        <f>D6+F6+H6+J6+L6</f>
        <v>2191</v>
      </c>
      <c r="C6" s="143">
        <f>B6/$B$12</f>
        <v>6.4427911900491075E-2</v>
      </c>
      <c r="D6" s="137">
        <v>760</v>
      </c>
      <c r="E6" s="144">
        <f>D6/$D$12</f>
        <v>6.1573361419428013E-2</v>
      </c>
      <c r="F6" s="137">
        <v>384</v>
      </c>
      <c r="G6" s="144">
        <f>F6/$F$12</f>
        <v>6.4494457507557945E-2</v>
      </c>
      <c r="H6" s="137">
        <v>86</v>
      </c>
      <c r="I6" s="145">
        <f>H6/$H$12</f>
        <v>8.7132725430597774E-2</v>
      </c>
      <c r="J6" s="137">
        <v>701</v>
      </c>
      <c r="K6" s="146">
        <f>J6/$J$12</f>
        <v>6.5526266591886331E-2</v>
      </c>
      <c r="L6" s="137">
        <v>260</v>
      </c>
      <c r="M6" s="148">
        <f>L6/$L$12</f>
        <v>6.4596273291925466E-2</v>
      </c>
      <c r="N6" s="15"/>
    </row>
    <row r="7" spans="1:14" x14ac:dyDescent="0.2">
      <c r="A7" s="149" t="s">
        <v>6</v>
      </c>
      <c r="B7" s="142">
        <f>D7+F7+H7+J7+L7</f>
        <v>8328</v>
      </c>
      <c r="C7" s="143">
        <f>B7/$B$12</f>
        <v>0.24489075778516187</v>
      </c>
      <c r="D7" s="137">
        <v>3065</v>
      </c>
      <c r="E7" s="144">
        <f>D7/$D$12</f>
        <v>0.24831888519808798</v>
      </c>
      <c r="F7" s="137">
        <v>1359</v>
      </c>
      <c r="G7" s="144">
        <f>F7/$F$12</f>
        <v>0.22824991602284178</v>
      </c>
      <c r="H7" s="137">
        <v>264</v>
      </c>
      <c r="I7" s="144">
        <f t="shared" ref="I7:I12" si="0">H7/$H$12</f>
        <v>0.26747720364741639</v>
      </c>
      <c r="J7" s="137">
        <v>2654</v>
      </c>
      <c r="K7" s="144">
        <f t="shared" ref="K7:K12" si="1">J7/$J$12</f>
        <v>0.24808375397270518</v>
      </c>
      <c r="L7" s="137">
        <v>986</v>
      </c>
      <c r="M7" s="148">
        <f t="shared" ref="M7:M12" si="2">L7/$L$12</f>
        <v>0.24496894409937889</v>
      </c>
      <c r="N7" s="15"/>
    </row>
    <row r="8" spans="1:14" x14ac:dyDescent="0.2">
      <c r="A8" s="149" t="s">
        <v>7</v>
      </c>
      <c r="B8" s="142">
        <f>D8+F8+H8+J8+L8</f>
        <v>6722</v>
      </c>
      <c r="C8" s="143">
        <f>B8/$B$12</f>
        <v>0.19766518657923368</v>
      </c>
      <c r="D8" s="137">
        <v>2502</v>
      </c>
      <c r="E8" s="144">
        <f>D8/$D$12</f>
        <v>0.20270598719922223</v>
      </c>
      <c r="F8" s="137">
        <v>1038</v>
      </c>
      <c r="G8" s="144">
        <f>F8/$F$12</f>
        <v>0.17433658045011757</v>
      </c>
      <c r="H8" s="137">
        <v>252</v>
      </c>
      <c r="I8" s="144">
        <f t="shared" si="0"/>
        <v>0.25531914893617019</v>
      </c>
      <c r="J8" s="137">
        <v>2126</v>
      </c>
      <c r="K8" s="144">
        <f t="shared" si="1"/>
        <v>0.19872873434286784</v>
      </c>
      <c r="L8" s="137">
        <v>804</v>
      </c>
      <c r="M8" s="148">
        <f t="shared" si="2"/>
        <v>0.19975155279503107</v>
      </c>
      <c r="N8" s="15"/>
    </row>
    <row r="9" spans="1:14" x14ac:dyDescent="0.2">
      <c r="A9" s="149" t="s">
        <v>8</v>
      </c>
      <c r="B9" s="142">
        <f>D9+F9+H9+J9+L9</f>
        <v>5108</v>
      </c>
      <c r="C9" s="143">
        <f>B9/$B$12</f>
        <v>0.15020436968859352</v>
      </c>
      <c r="D9" s="137">
        <v>1753</v>
      </c>
      <c r="E9" s="144">
        <f>D9/$D$12</f>
        <v>0.14202381916875961</v>
      </c>
      <c r="F9" s="137">
        <v>849</v>
      </c>
      <c r="G9" s="144">
        <f>F9/$F$12</f>
        <v>0.14259321464561639</v>
      </c>
      <c r="H9" s="137">
        <v>129</v>
      </c>
      <c r="I9" s="144">
        <f t="shared" si="0"/>
        <v>0.13069908814589665</v>
      </c>
      <c r="J9" s="137">
        <v>1691</v>
      </c>
      <c r="K9" s="144">
        <f t="shared" si="1"/>
        <v>0.15806692839783137</v>
      </c>
      <c r="L9" s="137">
        <v>686</v>
      </c>
      <c r="M9" s="148">
        <f t="shared" si="2"/>
        <v>0.17043478260869566</v>
      </c>
      <c r="N9" s="15"/>
    </row>
    <row r="10" spans="1:14" x14ac:dyDescent="0.2">
      <c r="A10" s="149" t="s">
        <v>9</v>
      </c>
      <c r="B10" s="142">
        <f>D10+F10+H10+J10+L10</f>
        <v>11658</v>
      </c>
      <c r="C10" s="143">
        <f>B10/$B$12</f>
        <v>0.34281177404651986</v>
      </c>
      <c r="D10" s="137">
        <v>4263</v>
      </c>
      <c r="E10" s="144">
        <f>D10/$D$12</f>
        <v>0.34537794701450214</v>
      </c>
      <c r="F10" s="137">
        <v>2324</v>
      </c>
      <c r="G10" s="144">
        <f>F10/$F$12</f>
        <v>0.39032583137386628</v>
      </c>
      <c r="H10" s="137">
        <v>256</v>
      </c>
      <c r="I10" s="144">
        <f t="shared" si="0"/>
        <v>0.25937183383991896</v>
      </c>
      <c r="J10" s="137">
        <v>3526</v>
      </c>
      <c r="K10" s="144">
        <f t="shared" si="1"/>
        <v>0.32959431669470929</v>
      </c>
      <c r="L10" s="137">
        <v>1289</v>
      </c>
      <c r="M10" s="148">
        <f t="shared" si="2"/>
        <v>0.32024844720496892</v>
      </c>
      <c r="N10" s="15"/>
    </row>
    <row r="11" spans="1:14" ht="13.5" thickBot="1" x14ac:dyDescent="0.25">
      <c r="A11" s="7"/>
      <c r="B11" s="91"/>
      <c r="C11" s="92"/>
      <c r="D11" s="141"/>
      <c r="E11" s="94"/>
      <c r="F11" s="91"/>
      <c r="G11" s="94"/>
      <c r="H11" s="91"/>
      <c r="I11" s="94"/>
      <c r="J11" s="91"/>
      <c r="K11" s="151"/>
      <c r="L11" s="152"/>
      <c r="M11" s="95">
        <f t="shared" si="2"/>
        <v>0</v>
      </c>
      <c r="N11" s="23"/>
    </row>
    <row r="12" spans="1:14" ht="13.5" thickBot="1" x14ac:dyDescent="0.25">
      <c r="A12" s="5" t="s">
        <v>10</v>
      </c>
      <c r="B12" s="96">
        <f>SUM(B6:B11)</f>
        <v>34007</v>
      </c>
      <c r="C12" s="97">
        <f>B12/$B$12</f>
        <v>1</v>
      </c>
      <c r="D12" s="98">
        <f>SUM(D6:D10)</f>
        <v>12343</v>
      </c>
      <c r="E12" s="97">
        <f>D12/$D$12</f>
        <v>1</v>
      </c>
      <c r="F12" s="98">
        <f>SUM(F6:F10)</f>
        <v>5954</v>
      </c>
      <c r="G12" s="97">
        <f>F12/$F$12</f>
        <v>1</v>
      </c>
      <c r="H12" s="98">
        <f>SUM(H6:H10)</f>
        <v>987</v>
      </c>
      <c r="I12" s="97">
        <f t="shared" si="0"/>
        <v>1</v>
      </c>
      <c r="J12" s="98">
        <f>SUM(J6:J10)</f>
        <v>10698</v>
      </c>
      <c r="K12" s="99">
        <f t="shared" si="1"/>
        <v>1</v>
      </c>
      <c r="L12" s="100">
        <f>SUM(L6:L10)</f>
        <v>4025</v>
      </c>
      <c r="M12" s="97">
        <f t="shared" si="2"/>
        <v>1</v>
      </c>
    </row>
    <row r="16" spans="1:14" x14ac:dyDescent="0.2">
      <c r="A16" s="1" t="s">
        <v>44</v>
      </c>
    </row>
    <row r="17" spans="1:21" ht="13.5" thickBot="1" x14ac:dyDescent="0.25">
      <c r="A17" s="1" t="s">
        <v>25</v>
      </c>
    </row>
    <row r="18" spans="1:21" ht="13.5" thickBot="1" x14ac:dyDescent="0.25">
      <c r="A18" s="37"/>
      <c r="B18" s="158" t="s">
        <v>0</v>
      </c>
      <c r="C18" s="159"/>
      <c r="D18" s="154" t="s">
        <v>11</v>
      </c>
      <c r="E18" s="155"/>
      <c r="F18" s="154" t="s">
        <v>12</v>
      </c>
      <c r="G18" s="159"/>
      <c r="H18" s="154" t="s">
        <v>13</v>
      </c>
      <c r="I18" s="155"/>
      <c r="J18" s="154" t="s">
        <v>14</v>
      </c>
      <c r="K18" s="157"/>
      <c r="L18" s="154" t="s">
        <v>15</v>
      </c>
      <c r="M18" s="156"/>
      <c r="N18" s="154" t="s">
        <v>18</v>
      </c>
      <c r="O18" s="155"/>
      <c r="P18" s="154" t="s">
        <v>19</v>
      </c>
      <c r="Q18" s="157"/>
      <c r="R18" s="154" t="s">
        <v>16</v>
      </c>
      <c r="S18" s="157"/>
      <c r="T18" s="154" t="s">
        <v>17</v>
      </c>
      <c r="U18" s="155"/>
    </row>
    <row r="19" spans="1:21" ht="13.5" thickBot="1" x14ac:dyDescent="0.25">
      <c r="A19" s="6"/>
      <c r="B19" s="6" t="s">
        <v>20</v>
      </c>
      <c r="C19" s="6" t="s">
        <v>4</v>
      </c>
      <c r="D19" s="6" t="s">
        <v>20</v>
      </c>
      <c r="E19" s="6" t="s">
        <v>4</v>
      </c>
      <c r="F19" s="6" t="s">
        <v>20</v>
      </c>
      <c r="G19" s="6" t="s">
        <v>4</v>
      </c>
      <c r="H19" s="6" t="s">
        <v>20</v>
      </c>
      <c r="I19" s="6" t="s">
        <v>4</v>
      </c>
      <c r="J19" s="6" t="s">
        <v>20</v>
      </c>
      <c r="K19" s="6" t="s">
        <v>4</v>
      </c>
      <c r="L19" s="6" t="s">
        <v>20</v>
      </c>
      <c r="M19" s="6" t="s">
        <v>4</v>
      </c>
      <c r="N19" s="6" t="s">
        <v>20</v>
      </c>
      <c r="O19" s="6" t="s">
        <v>4</v>
      </c>
      <c r="P19" s="6" t="s">
        <v>20</v>
      </c>
      <c r="Q19" s="6" t="s">
        <v>4</v>
      </c>
      <c r="R19" s="6" t="s">
        <v>20</v>
      </c>
      <c r="S19" s="6" t="s">
        <v>4</v>
      </c>
      <c r="T19" s="6" t="s">
        <v>20</v>
      </c>
      <c r="U19" s="6" t="s">
        <v>4</v>
      </c>
    </row>
    <row r="20" spans="1:21" x14ac:dyDescent="0.2">
      <c r="A20" s="26"/>
      <c r="B20" s="62"/>
      <c r="C20" s="7"/>
      <c r="D20" s="27"/>
      <c r="E20" s="24"/>
      <c r="F20" s="75"/>
      <c r="G20" s="24"/>
      <c r="H20" s="28"/>
      <c r="I20" s="24"/>
      <c r="J20" s="75"/>
      <c r="K20" s="24"/>
      <c r="L20" s="75"/>
      <c r="M20" s="24"/>
      <c r="N20" s="24"/>
      <c r="O20" s="26"/>
      <c r="P20" s="75"/>
      <c r="Q20" s="24"/>
      <c r="R20" s="75"/>
      <c r="S20" s="24"/>
      <c r="T20" s="59"/>
      <c r="U20" s="57"/>
    </row>
    <row r="21" spans="1:21" x14ac:dyDescent="0.2">
      <c r="A21" s="149" t="s">
        <v>5</v>
      </c>
      <c r="B21" s="130">
        <f>D21+F21+H21+J21+L21+N21+P21+R21+T21</f>
        <v>2191</v>
      </c>
      <c r="C21" s="131">
        <f>B21/$B$28</f>
        <v>6.4427911900491075E-2</v>
      </c>
      <c r="D21" s="132">
        <v>30</v>
      </c>
      <c r="E21" s="133">
        <f>D21/$D$28</f>
        <v>0.21897810218978103</v>
      </c>
      <c r="F21" s="132">
        <v>298</v>
      </c>
      <c r="G21" s="133">
        <f>F21/$F$28</f>
        <v>0.11972679791080755</v>
      </c>
      <c r="H21" s="132">
        <v>444</v>
      </c>
      <c r="I21" s="133">
        <f>H21/$H$28</f>
        <v>8.670181605155243E-2</v>
      </c>
      <c r="J21" s="134">
        <v>618</v>
      </c>
      <c r="K21" s="133">
        <f>J21/$J$28</f>
        <v>6.7964368195315081E-2</v>
      </c>
      <c r="L21" s="134">
        <v>358</v>
      </c>
      <c r="M21" s="133">
        <f>L21/$L$28</f>
        <v>5.7528523220311746E-2</v>
      </c>
      <c r="N21" s="134">
        <v>173</v>
      </c>
      <c r="O21" s="133">
        <f>N21/$N$28</f>
        <v>4.874612566920259E-2</v>
      </c>
      <c r="P21" s="134">
        <v>166</v>
      </c>
      <c r="Q21" s="133">
        <f>P21/$P$28</f>
        <v>4.1624874623871613E-2</v>
      </c>
      <c r="R21" s="132">
        <v>96</v>
      </c>
      <c r="S21" s="133">
        <f>R21/$R$28</f>
        <v>2.9878618113912233E-2</v>
      </c>
      <c r="T21" s="132">
        <v>8</v>
      </c>
      <c r="U21" s="153">
        <f>T21/$T$28</f>
        <v>4.1237113402061855E-2</v>
      </c>
    </row>
    <row r="22" spans="1:21" x14ac:dyDescent="0.2">
      <c r="A22" s="149" t="s">
        <v>6</v>
      </c>
      <c r="B22" s="130">
        <f>D22+F22+H22+J22+L22+N22+P22+R22+T22</f>
        <v>8328</v>
      </c>
      <c r="C22" s="131">
        <f t="shared" ref="C22:C28" si="3">B22/$B$28</f>
        <v>0.24489075778516187</v>
      </c>
      <c r="D22" s="132">
        <v>67</v>
      </c>
      <c r="E22" s="133">
        <f>D22/$D$28</f>
        <v>0.48905109489051096</v>
      </c>
      <c r="F22" s="132">
        <v>985</v>
      </c>
      <c r="G22" s="133">
        <f>F22/$F$28</f>
        <v>0.39574126155082362</v>
      </c>
      <c r="H22" s="132">
        <v>1670</v>
      </c>
      <c r="I22" s="133">
        <f>H22/$H$28</f>
        <v>0.32610818199570396</v>
      </c>
      <c r="J22" s="134">
        <v>2446</v>
      </c>
      <c r="K22" s="133">
        <f>J22/$J$28</f>
        <v>0.26899813043000109</v>
      </c>
      <c r="L22" s="134">
        <v>1422</v>
      </c>
      <c r="M22" s="133">
        <f>L22/$L$28</f>
        <v>0.22850715089185281</v>
      </c>
      <c r="N22" s="134">
        <v>655</v>
      </c>
      <c r="O22" s="133">
        <f t="shared" ref="O22:O28" si="4">N22/$N$28</f>
        <v>0.18455903071287685</v>
      </c>
      <c r="P22" s="134">
        <v>630</v>
      </c>
      <c r="Q22" s="133">
        <f>P22/$P$28</f>
        <v>0.1579739217652959</v>
      </c>
      <c r="R22" s="132">
        <v>426</v>
      </c>
      <c r="S22" s="133">
        <f>R22/$R$28</f>
        <v>0.13258636788048553</v>
      </c>
      <c r="T22" s="132">
        <v>27</v>
      </c>
      <c r="U22" s="153">
        <f>T22/$T$28</f>
        <v>0.13917525773195877</v>
      </c>
    </row>
    <row r="23" spans="1:21" x14ac:dyDescent="0.2">
      <c r="A23" s="149" t="s">
        <v>7</v>
      </c>
      <c r="B23" s="130">
        <f>D23+F23+H23+J23+L23+N23+P23+R23+T23</f>
        <v>6722</v>
      </c>
      <c r="C23" s="131">
        <f t="shared" si="3"/>
        <v>0.19766518657923368</v>
      </c>
      <c r="D23" s="132">
        <v>16</v>
      </c>
      <c r="E23" s="133">
        <f>D23/$D$28</f>
        <v>0.11678832116788321</v>
      </c>
      <c r="F23" s="132">
        <v>421</v>
      </c>
      <c r="G23" s="133">
        <f>F23/$F$28</f>
        <v>0.16914423463238248</v>
      </c>
      <c r="H23" s="132">
        <v>1115</v>
      </c>
      <c r="I23" s="133">
        <f>H23/$H$28</f>
        <v>0.21773091193126343</v>
      </c>
      <c r="J23" s="134">
        <v>2106</v>
      </c>
      <c r="K23" s="133">
        <f>J23/$J$28</f>
        <v>0.23160673045199603</v>
      </c>
      <c r="L23" s="134">
        <v>1240</v>
      </c>
      <c r="M23" s="133">
        <f>L23/$L$28</f>
        <v>0.19926080668487867</v>
      </c>
      <c r="N23" s="134">
        <v>664</v>
      </c>
      <c r="O23" s="133">
        <f t="shared" si="4"/>
        <v>0.18709495632572556</v>
      </c>
      <c r="P23" s="134">
        <v>668</v>
      </c>
      <c r="Q23" s="133">
        <f>P23/$P$28</f>
        <v>0.16750250752256771</v>
      </c>
      <c r="R23" s="132">
        <v>459</v>
      </c>
      <c r="S23" s="133">
        <f>R23/$R$28</f>
        <v>0.14285714285714285</v>
      </c>
      <c r="T23" s="132">
        <v>33</v>
      </c>
      <c r="U23" s="153">
        <f>T23/$T$28</f>
        <v>0.17010309278350516</v>
      </c>
    </row>
    <row r="24" spans="1:21" x14ac:dyDescent="0.2">
      <c r="A24" s="149" t="s">
        <v>8</v>
      </c>
      <c r="B24" s="130">
        <f>D24+F24+H24+J24+L24+N24+P24+R24+T24</f>
        <v>5108</v>
      </c>
      <c r="C24" s="131">
        <f t="shared" si="3"/>
        <v>0.15020436968859352</v>
      </c>
      <c r="D24" s="132">
        <v>19</v>
      </c>
      <c r="E24" s="133">
        <f>D24/$D$28</f>
        <v>0.13868613138686131</v>
      </c>
      <c r="F24" s="132">
        <v>344</v>
      </c>
      <c r="G24" s="133">
        <f>F24/$F$28</f>
        <v>0.13820811570912012</v>
      </c>
      <c r="H24" s="132">
        <v>780</v>
      </c>
      <c r="I24" s="133">
        <f>H24/$H$28</f>
        <v>0.15231400117164617</v>
      </c>
      <c r="J24" s="134">
        <v>1425</v>
      </c>
      <c r="K24" s="133">
        <f>J24/$J$28</f>
        <v>0.15671395579016825</v>
      </c>
      <c r="L24" s="134">
        <v>969</v>
      </c>
      <c r="M24" s="133">
        <f>L24/$L$28</f>
        <v>0.15571267877229633</v>
      </c>
      <c r="N24" s="134">
        <v>536</v>
      </c>
      <c r="O24" s="133">
        <f t="shared" si="4"/>
        <v>0.15102845872076642</v>
      </c>
      <c r="P24" s="134">
        <v>565</v>
      </c>
      <c r="Q24" s="133">
        <f>P24/$P$28</f>
        <v>0.14167502507522567</v>
      </c>
      <c r="R24" s="132">
        <v>452</v>
      </c>
      <c r="S24" s="133">
        <f>R24/$R$28</f>
        <v>0.14067849361967008</v>
      </c>
      <c r="T24" s="132">
        <v>18</v>
      </c>
      <c r="U24" s="153">
        <f>T24/$T$28</f>
        <v>9.2783505154639179E-2</v>
      </c>
    </row>
    <row r="25" spans="1:21" x14ac:dyDescent="0.2">
      <c r="A25" s="149" t="s">
        <v>9</v>
      </c>
      <c r="B25" s="130">
        <f>D25+F25+H25+J25+L25+N25+P25+R25+T25</f>
        <v>11658</v>
      </c>
      <c r="C25" s="131">
        <f t="shared" si="3"/>
        <v>0.34281177404651986</v>
      </c>
      <c r="D25" s="132">
        <v>5</v>
      </c>
      <c r="E25" s="133">
        <f>D25/$D$28</f>
        <v>3.6496350364963501E-2</v>
      </c>
      <c r="F25" s="132">
        <v>441</v>
      </c>
      <c r="G25" s="133">
        <f>F25/$F$28</f>
        <v>0.17717959019686622</v>
      </c>
      <c r="H25" s="132">
        <v>1112</v>
      </c>
      <c r="I25" s="133">
        <f>H25/$H$28</f>
        <v>0.21714508884983402</v>
      </c>
      <c r="J25" s="134">
        <v>2498</v>
      </c>
      <c r="K25" s="133">
        <f>J25/$J$28</f>
        <v>0.2747168151325195</v>
      </c>
      <c r="L25" s="134">
        <v>2234</v>
      </c>
      <c r="M25" s="133">
        <f>L25/$L$28</f>
        <v>0.35899084043066043</v>
      </c>
      <c r="N25" s="134">
        <v>1521</v>
      </c>
      <c r="O25" s="133">
        <f t="shared" si="4"/>
        <v>0.42857142857142855</v>
      </c>
      <c r="P25" s="134">
        <v>1959</v>
      </c>
      <c r="Q25" s="133">
        <f>P25/$P$28</f>
        <v>0.4912236710130391</v>
      </c>
      <c r="R25" s="132">
        <v>1780</v>
      </c>
      <c r="S25" s="133">
        <f>R25/$R$28</f>
        <v>0.55399937752878925</v>
      </c>
      <c r="T25" s="132">
        <v>108</v>
      </c>
      <c r="U25" s="153">
        <f>T25/$T$28</f>
        <v>0.55670103092783507</v>
      </c>
    </row>
    <row r="26" spans="1:21" ht="13.5" thickBot="1" x14ac:dyDescent="0.25">
      <c r="A26" s="136" t="s">
        <v>21</v>
      </c>
      <c r="B26" s="127">
        <f>SUM(B24:B25)</f>
        <v>16766</v>
      </c>
      <c r="C26" s="128">
        <f>B26/B28</f>
        <v>0.49301614373511338</v>
      </c>
      <c r="D26" s="127">
        <f>SUM(D24:D25)</f>
        <v>24</v>
      </c>
      <c r="E26" s="129">
        <f>D26/D28</f>
        <v>0.17518248175182483</v>
      </c>
      <c r="F26" s="127">
        <f>SUM(F24:F25)</f>
        <v>785</v>
      </c>
      <c r="G26" s="129">
        <f>F26/F28</f>
        <v>0.31538770590598636</v>
      </c>
      <c r="H26" s="127">
        <f>SUM(H24:H25)</f>
        <v>1892</v>
      </c>
      <c r="I26" s="129">
        <f>H26/H28</f>
        <v>0.3694590900214802</v>
      </c>
      <c r="J26" s="127">
        <f>SUM(J24:J25)</f>
        <v>3923</v>
      </c>
      <c r="K26" s="129">
        <f>J26/J28</f>
        <v>0.43143077092268778</v>
      </c>
      <c r="L26" s="127">
        <f>SUM(L24:L25)</f>
        <v>3203</v>
      </c>
      <c r="M26" s="129">
        <f>L26/L28</f>
        <v>0.51470351920295676</v>
      </c>
      <c r="N26" s="127">
        <f>SUM(N24:N25)</f>
        <v>2057</v>
      </c>
      <c r="O26" s="129">
        <f>N26/N28</f>
        <v>0.57959988729219503</v>
      </c>
      <c r="P26" s="127">
        <f>SUM(P24:P25)</f>
        <v>2524</v>
      </c>
      <c r="Q26" s="129">
        <f>P26/P28</f>
        <v>0.63289869608826477</v>
      </c>
      <c r="R26" s="127">
        <f>SUM(R24:R25)</f>
        <v>2232</v>
      </c>
      <c r="S26" s="129">
        <f>R26/R28</f>
        <v>0.69467787114845936</v>
      </c>
      <c r="T26" s="127">
        <f>SUM(T24:T25)</f>
        <v>126</v>
      </c>
      <c r="U26" s="129">
        <f>T26/T28</f>
        <v>0.64948453608247425</v>
      </c>
    </row>
    <row r="27" spans="1:21" ht="13.5" thickBot="1" x14ac:dyDescent="0.25">
      <c r="A27" s="7"/>
      <c r="B27" s="63"/>
      <c r="C27" s="11"/>
      <c r="D27" s="29"/>
      <c r="E27" s="30"/>
      <c r="F27" s="51"/>
      <c r="G27" s="30"/>
      <c r="H27" s="12"/>
      <c r="I27" s="30"/>
      <c r="J27" s="51"/>
      <c r="K27" s="30"/>
      <c r="L27" s="51"/>
      <c r="M27" s="30"/>
      <c r="N27" s="47"/>
      <c r="O27" s="30"/>
      <c r="P27" s="52"/>
      <c r="Q27" s="30"/>
      <c r="R27" s="51"/>
      <c r="S27" s="30"/>
      <c r="T27" s="52"/>
      <c r="U27" s="30"/>
    </row>
    <row r="28" spans="1:21" ht="13.5" thickBot="1" x14ac:dyDescent="0.25">
      <c r="A28" s="7" t="s">
        <v>10</v>
      </c>
      <c r="B28" s="64">
        <f>D28+F28+H28+J28+L28+N28+P28+R28+T28</f>
        <v>34007</v>
      </c>
      <c r="C28" s="42">
        <f t="shared" si="3"/>
        <v>1</v>
      </c>
      <c r="D28" s="46">
        <f>SUM(D21:D25)</f>
        <v>137</v>
      </c>
      <c r="E28" s="42">
        <f>D28/$D$28</f>
        <v>1</v>
      </c>
      <c r="F28" s="43">
        <f>SUM(F21:F25)</f>
        <v>2489</v>
      </c>
      <c r="G28" s="42">
        <f>F28/$F$28</f>
        <v>1</v>
      </c>
      <c r="H28" s="43">
        <f>SUM(H21:H25)</f>
        <v>5121</v>
      </c>
      <c r="I28" s="42">
        <f>H28/$H$28</f>
        <v>1</v>
      </c>
      <c r="J28" s="43">
        <f>SUM(J21:J25)</f>
        <v>9093</v>
      </c>
      <c r="K28" s="42">
        <f>J28/$J$28</f>
        <v>1</v>
      </c>
      <c r="L28" s="43">
        <f>SUM(L21:L25)</f>
        <v>6223</v>
      </c>
      <c r="M28" s="42">
        <f>L28/$L$28</f>
        <v>1</v>
      </c>
      <c r="N28" s="46">
        <f>SUM(N21:N25)</f>
        <v>3549</v>
      </c>
      <c r="O28" s="42">
        <f t="shared" si="4"/>
        <v>1</v>
      </c>
      <c r="P28" s="44">
        <f>SUM(P21:P25)</f>
        <v>3988</v>
      </c>
      <c r="Q28" s="42">
        <f>P28/$P$28</f>
        <v>1</v>
      </c>
      <c r="R28" s="43">
        <f>SUM(R21:R25)</f>
        <v>3213</v>
      </c>
      <c r="S28" s="42">
        <f>R28/$R$28</f>
        <v>1</v>
      </c>
      <c r="T28" s="43">
        <f>SUM(T21:T25)</f>
        <v>194</v>
      </c>
      <c r="U28" s="42">
        <f>T28/$T$28</f>
        <v>1</v>
      </c>
    </row>
    <row r="29" spans="1:21" ht="13.5" thickBot="1" x14ac:dyDescent="0.25">
      <c r="A29" s="5"/>
      <c r="B29" s="34"/>
      <c r="C29" s="32"/>
      <c r="D29" s="33"/>
      <c r="E29" s="33"/>
      <c r="F29" s="32"/>
      <c r="G29" s="32"/>
      <c r="H29" s="33"/>
      <c r="I29" s="32"/>
      <c r="J29" s="32"/>
      <c r="K29" s="32"/>
      <c r="L29" s="32"/>
      <c r="M29" s="32"/>
      <c r="N29" s="32"/>
      <c r="O29" s="34"/>
      <c r="P29" s="32"/>
      <c r="Q29" s="32"/>
      <c r="R29" s="32"/>
      <c r="S29" s="32"/>
      <c r="T29" s="34"/>
      <c r="U29" s="34"/>
    </row>
  </sheetData>
  <mergeCells count="15">
    <mergeCell ref="T18:U18"/>
    <mergeCell ref="L18:M18"/>
    <mergeCell ref="N18:O18"/>
    <mergeCell ref="P18:Q18"/>
    <mergeCell ref="B18:C18"/>
    <mergeCell ref="R18:S18"/>
    <mergeCell ref="D18:E18"/>
    <mergeCell ref="F18:G18"/>
    <mergeCell ref="H18:I18"/>
    <mergeCell ref="J18:K18"/>
    <mergeCell ref="B3:C3"/>
    <mergeCell ref="D3:E3"/>
    <mergeCell ref="F3:G3"/>
    <mergeCell ref="H3:I3"/>
    <mergeCell ref="J3:K3"/>
  </mergeCells>
  <phoneticPr fontId="7" type="noConversion"/>
  <pageMargins left="0.27559055118110237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2016 Jan</vt:lpstr>
      <vt:lpstr>2016 Feb</vt:lpstr>
      <vt:lpstr>2016 March</vt:lpstr>
      <vt:lpstr>2016 April </vt:lpstr>
      <vt:lpstr>2016 MAY</vt:lpstr>
      <vt:lpstr>2016 JUNE</vt:lpstr>
      <vt:lpstr>2016 JULY</vt:lpstr>
      <vt:lpstr>2016 AUGUST</vt:lpstr>
      <vt:lpstr>2016 September</vt:lpstr>
      <vt:lpstr>2016 October</vt:lpstr>
      <vt:lpstr>2016 November</vt:lpstr>
      <vt:lpstr>2016 December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2018-01-24T13:19:38Z</cp:lastPrinted>
  <dcterms:created xsi:type="dcterms:W3CDTF">2004-06-23T11:02:31Z</dcterms:created>
  <dcterms:modified xsi:type="dcterms:W3CDTF">2018-01-26T10:50:18Z</dcterms:modified>
</cp:coreProperties>
</file>